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201\Desktop\Ανάρτηση ιστοσελίδα\"/>
    </mc:Choice>
  </mc:AlternateContent>
  <bookViews>
    <workbookView xWindow="-15" yWindow="-15" windowWidth="12000" windowHeight="10155" activeTab="1"/>
  </bookViews>
  <sheets>
    <sheet name="2012-2017" sheetId="15" r:id="rId1"/>
    <sheet name="2017" sheetId="16" r:id="rId2"/>
  </sheets>
  <calcPr calcId="152511"/>
</workbook>
</file>

<file path=xl/calcChain.xml><?xml version="1.0" encoding="utf-8"?>
<calcChain xmlns="http://schemas.openxmlformats.org/spreadsheetml/2006/main">
  <c r="E35" i="16" l="1"/>
  <c r="D35" i="16"/>
  <c r="E31" i="16"/>
  <c r="D31" i="16"/>
  <c r="E20" i="16"/>
  <c r="D20" i="16"/>
  <c r="E12" i="16"/>
  <c r="D12" i="16"/>
  <c r="E4" i="16"/>
  <c r="D4" i="16"/>
  <c r="E46" i="16"/>
  <c r="E40" i="16"/>
  <c r="D40" i="16"/>
  <c r="D46" i="16"/>
  <c r="F47" i="16" l="1"/>
  <c r="F45" i="16"/>
  <c r="F20" i="16"/>
  <c r="C36" i="15" l="1"/>
  <c r="C64" i="15"/>
  <c r="C27" i="15" l="1"/>
  <c r="C104" i="15" l="1"/>
  <c r="C90" i="15"/>
  <c r="C83" i="15"/>
  <c r="C76" i="15"/>
  <c r="C34" i="15"/>
  <c r="C62" i="15"/>
  <c r="C7" i="15"/>
  <c r="C8" i="15"/>
  <c r="C21" i="15"/>
  <c r="C22" i="15"/>
  <c r="C28" i="15"/>
  <c r="C49" i="15"/>
  <c r="C63" i="15"/>
  <c r="C35" i="15"/>
  <c r="C77" i="15"/>
  <c r="G77" i="15"/>
  <c r="C84" i="15"/>
  <c r="G84" i="15"/>
  <c r="C91" i="15"/>
  <c r="C105" i="15"/>
  <c r="C56" i="15"/>
</calcChain>
</file>

<file path=xl/sharedStrings.xml><?xml version="1.0" encoding="utf-8"?>
<sst xmlns="http://schemas.openxmlformats.org/spreadsheetml/2006/main" count="129" uniqueCount="126">
  <si>
    <t>Αιτούμενο Ποσό 
(ΜΕ ΦΠΑ)</t>
  </si>
  <si>
    <t>Ποσό 
CLAWBACK</t>
  </si>
  <si>
    <t>Ποσοστό
CLAWBACK</t>
  </si>
  <si>
    <t>Ποσό Περικοπής</t>
  </si>
  <si>
    <t>Aιτούμενο ποσό
 μετά REBATE και περικοπή</t>
  </si>
  <si>
    <t xml:space="preserve">Ετήσιο
 όριο δαπάνης </t>
  </si>
  <si>
    <t>Το έτος 2013 η ανοιχτή περίθαλψη περιλαμβάνονταν μαζί με την κλειστή</t>
  </si>
  <si>
    <t>Α1</t>
  </si>
  <si>
    <t>Α3</t>
  </si>
  <si>
    <t>Α5</t>
  </si>
  <si>
    <t>Α7</t>
  </si>
  <si>
    <t>Το έτος 2012 η ανοιχτή περίθαλψη περιλαμβάνονταν μαζί με την κλειστή</t>
  </si>
  <si>
    <t>Έτος</t>
  </si>
  <si>
    <t>Ποσό μετά από εκπτώσεις</t>
  </si>
  <si>
    <t xml:space="preserve">Υπηρεσίες Νοσηλείας Ιδιωτικών Κλινικών Ψυχιατρικής </t>
  </si>
  <si>
    <t>Υπηρεσίες Κέντρων Αποκατάστασης και Αποθεραπείας Κλειστής Περίθαλψης</t>
  </si>
  <si>
    <t xml:space="preserve">Υπηρεσίες Νοσηλείας Ιδιωτικών Κλινικών </t>
  </si>
  <si>
    <t xml:space="preserve">Υπηρεσίες Μονάδων Χρόνιας Αιμοκάθαρσης και Μονάδων Τεχνητού Νεφρού </t>
  </si>
  <si>
    <t xml:space="preserve">Υπηρεσίες Φορέων Υποστήριξης Αναπηρίας μη κερδοσκοπικού χαρακτήρα </t>
  </si>
  <si>
    <t xml:space="preserve">Διαγνωστικές Υπηρεσίες και πράξεις Διαγνωστικών Εργαστηρίων (Εταιρείες, Κλινικές, Ιδιώτες) </t>
  </si>
  <si>
    <t xml:space="preserve">Ιατρούς κατά πράξη και περίπτωση (κατηγορία Α) με ειδικότητα καρδιολογία, γαστρεντερολογία, νευρολογία, γυναικολογία και φυσιατρική </t>
  </si>
  <si>
    <t xml:space="preserve">Ιατρούς κατά πράξη και περίπτωση (κατηγορία Β) με λοιπές ειδικότητες </t>
  </si>
  <si>
    <t xml:space="preserve">Φυσικοθεραπευτήρια και Φυσικοθεραπευτές (Ιδιώτες και Εταιρείες) </t>
  </si>
  <si>
    <t xml:space="preserve">Υπηρεσίες Κέντρων Αποκατάστασης και Αποθεραπείας Ανοιχτής Περίθαλψης </t>
  </si>
  <si>
    <t>Υπηρεσίες Φορέων Υποστήριξης Αναπηρίας κερδοσκοπικού χαρακτήρα</t>
  </si>
  <si>
    <t>Λ9</t>
  </si>
  <si>
    <t>Υγειονομικό Υλικό</t>
  </si>
  <si>
    <r>
      <t>Υλικά Αιμοκάθαρσης</t>
    </r>
    <r>
      <rPr>
        <sz val="11"/>
        <color rgb="FFFF0000"/>
        <rFont val="Calibri"/>
        <family val="2"/>
        <charset val="161"/>
        <scheme val="minor"/>
      </rPr>
      <t xml:space="preserve"> (Νέα κατηγορία το 2017)</t>
    </r>
  </si>
  <si>
    <r>
      <t xml:space="preserve">Διαγνωστικές Εξετάσεις Ιδιωτικών Κλινικών
</t>
    </r>
    <r>
      <rPr>
        <sz val="11"/>
        <color rgb="FFFF0000"/>
        <rFont val="Calibri"/>
        <family val="2"/>
        <charset val="161"/>
        <scheme val="minor"/>
      </rPr>
      <t>(Μόνο για το έτος 2013)</t>
    </r>
  </si>
  <si>
    <r>
      <t xml:space="preserve">Διαγνωστικές Υπηρεσίες και πράξεις Διαγνωστικών Εργαστηρίων (Εταιρείες, Κλινικές, Ιδιώτες, Ιατροί κατά πράξη)  </t>
    </r>
    <r>
      <rPr>
        <sz val="11"/>
        <color rgb="FFFF0000"/>
        <rFont val="Calibri"/>
        <family val="2"/>
        <charset val="161"/>
        <scheme val="minor"/>
      </rPr>
      <t>Συγχώνευση με ιατρούς κατά πράξη και περίπτωση από το 2017</t>
    </r>
  </si>
  <si>
    <r>
      <t>Υπηρεσίες Φορέων Υποστήριξης Αναπηρίας</t>
    </r>
    <r>
      <rPr>
        <sz val="11"/>
        <color rgb="FFFF0000"/>
        <rFont val="Calibri"/>
        <family val="2"/>
        <charset val="161"/>
        <scheme val="minor"/>
      </rPr>
      <t xml:space="preserve"> (Συγχώνευση Κερδοσκοπικού και μη Καρδοσκοπικού Χαρακτήρα από το 2017)</t>
    </r>
  </si>
  <si>
    <t>ΚΑΤ/ΡΙΑ</t>
  </si>
  <si>
    <t>ΥΠΟΚ/ΡΙΑ</t>
  </si>
  <si>
    <t>Παρεχόμενη Υπηρεσία Υγείας</t>
  </si>
  <si>
    <t>Ετήσιο Όριο</t>
  </si>
  <si>
    <t>A</t>
  </si>
  <si>
    <t>Υπηρεσίες Νοσηλείας Ιδιωτικών Κλινικών</t>
  </si>
  <si>
    <t>Υ.Ν.Ι.Κ. - Νοσήλια</t>
  </si>
  <si>
    <t>Υ.Ν.Ι.Κ. - Νοσήλια Ειδικών Επεμβάσεων</t>
  </si>
  <si>
    <t>Υ.Ν.Ι.Κ. - Μονάδες Εντατικής Θεραπείας</t>
  </si>
  <si>
    <t>Α6</t>
  </si>
  <si>
    <t>Υ.Ν.Ι.Κ. - Μονάδες Εντατικής Νοσηλείας Νεογνών</t>
  </si>
  <si>
    <t>Υ.Ν.Ι.Κ -Ακτινοθεραπεία</t>
  </si>
  <si>
    <t>Β</t>
  </si>
  <si>
    <t>Γ</t>
  </si>
  <si>
    <t>Υπηρεσίες Νοσηλείας Ιδιωτικών Κλινικών Ψυχιατρικής</t>
  </si>
  <si>
    <t>Δ</t>
  </si>
  <si>
    <t>Φορείς Υποστήριξης Αναπηρίας</t>
  </si>
  <si>
    <t>Δ1</t>
  </si>
  <si>
    <t>Φ.Υ.Α. – Στέγες Υποστηριζόμενης Διαβίωσης</t>
  </si>
  <si>
    <t>Δ2</t>
  </si>
  <si>
    <t>Φ.Υ.Α. – Κέντρα Διημέρευσης-Ημερήσιας Φροντίδας (Κ.Δ.-Η.Φ.)</t>
  </si>
  <si>
    <t>Δ3</t>
  </si>
  <si>
    <t>Ιδρύματα Χρονίων Παθήσεων</t>
  </si>
  <si>
    <t>Δ4</t>
  </si>
  <si>
    <t>Φ.Υ.Α. – Μονάδες Ψυχικής Υγείας (Ξενώνες &amp; Οικοτροφεία &amp; Προστατευόμενα Διαμερίσματα)</t>
  </si>
  <si>
    <t>Δ5</t>
  </si>
  <si>
    <t>Φ.Υ.Α. – Οικοτροφεία/Ιδρύματα Ασυλικού Τύπου για ΑΜΕΑ</t>
  </si>
  <si>
    <t>Δ6</t>
  </si>
  <si>
    <t>Φ.Υ.Α. – Άλλοι Φορείς  Υποστήριξης Αναπηρίας</t>
  </si>
  <si>
    <t>Δ7</t>
  </si>
  <si>
    <t>Φ.Υ.Α. –Ειδικά Σχολεία &amp; Εκπαιδευτήρια ΑΜΕΑ</t>
  </si>
  <si>
    <t>Ε</t>
  </si>
  <si>
    <t>Υπηρεσίες Διαγνωστικών Εξετάσεων και Πράξεων</t>
  </si>
  <si>
    <t>Ε1</t>
  </si>
  <si>
    <t>Υ.Δ.Ε.Π. - Εξετάσεις Βιολογικών Υλικών</t>
  </si>
  <si>
    <t>Ε2α</t>
  </si>
  <si>
    <t xml:space="preserve">Υ.Δ.Ε.Π. – Ακτινογραφίες </t>
  </si>
  <si>
    <t>E2β</t>
  </si>
  <si>
    <t>Υ.Δ.Ε.Π. – Ψηφιακή Μαστογραφία</t>
  </si>
  <si>
    <t>Ε3</t>
  </si>
  <si>
    <t>Υ.Δ.Ε.Π. - Μέτρηση Οστικής Πυκνότητας</t>
  </si>
  <si>
    <t>Ε4</t>
  </si>
  <si>
    <t>Υ.Δ.Ε.Π. - CTs και MRI</t>
  </si>
  <si>
    <t>Ε5</t>
  </si>
  <si>
    <t>Υ.Δ.Ε.Π. -Υπερηχογραφήματα</t>
  </si>
  <si>
    <t>Ε6</t>
  </si>
  <si>
    <t>Υ.Δ.Ε.Π. -Σπινθηρογραφήματα</t>
  </si>
  <si>
    <t>Ε7</t>
  </si>
  <si>
    <t>Υ.Δ.Ε.Π. - PET/CTs</t>
  </si>
  <si>
    <t>Ε8</t>
  </si>
  <si>
    <t>Υ.Δ.Ε.Π. - Διαγνωστικό Ραδιοφάρμακο</t>
  </si>
  <si>
    <t>Ε9</t>
  </si>
  <si>
    <t>Υ.Δ.Ε.Π. - Λοιπές Εξετάσεις και Πράξεις</t>
  </si>
  <si>
    <t>Στ</t>
  </si>
  <si>
    <t>Υπηρεσίες Φυσικοθεραπείας</t>
  </si>
  <si>
    <t>Στ1</t>
  </si>
  <si>
    <t>Υ.Φ. - Εργαστήρια Φυσικοθεραπείας -Φυσικοθεραπευτές</t>
  </si>
  <si>
    <t>Στ2</t>
  </si>
  <si>
    <t>Υ.Φ. - Εργαστήρια Φυσικής  Ιατρικής και Αποκατάστασης</t>
  </si>
  <si>
    <t>Ζ</t>
  </si>
  <si>
    <t>Υπηρεσίες Κέντρων Αποκατάστασης και Αποθεραπείας Ανοιχτής Περίθαλψης</t>
  </si>
  <si>
    <t>Ι</t>
  </si>
  <si>
    <t>Υπηρεσίες Αιμοκάθαρσης</t>
  </si>
  <si>
    <t>Ι1</t>
  </si>
  <si>
    <t>Υ.Α. - Υπηρεσίες Μονάδων Χρόνιας Αιμοκάθαρσης</t>
  </si>
  <si>
    <t>Ι2</t>
  </si>
  <si>
    <t>Υ.Α. - Υπηρεσίες Μονάδων Τεχνητού Νεφρού</t>
  </si>
  <si>
    <t>Ι3</t>
  </si>
  <si>
    <t>Υ.Α. - Υλικά Αιμοκάθαρσης</t>
  </si>
  <si>
    <t>Κ</t>
  </si>
  <si>
    <t>Συμπληρώματα Ειδικής Διατροφής</t>
  </si>
  <si>
    <t>Λ</t>
  </si>
  <si>
    <t>Λ1</t>
  </si>
  <si>
    <t>Υ.Υ. - Επιθέματα</t>
  </si>
  <si>
    <t>Λ3</t>
  </si>
  <si>
    <t>Υ.Υ. - Οστομικά Υλικά</t>
  </si>
  <si>
    <t>Λ4</t>
  </si>
  <si>
    <t>Υ.Υ. - Υλικά Σακχαρώδους Διαβήτη</t>
  </si>
  <si>
    <t>Λ7</t>
  </si>
  <si>
    <t>Υ.Υ. - Καθετήρες -ουροσυλλέκτες</t>
  </si>
  <si>
    <t>Υ.Υ. - Λοιπά Υγειονομικά Υλικά (υλικά περιτοναϊκήςκάθαρσης, τραχειοστομίας, μεσογειακής αναιμίας, συσκευών σίτισης, συσκευών έγχυσης φαρμάκων κτλ)</t>
  </si>
  <si>
    <t>Μ</t>
  </si>
  <si>
    <t>Πρόσθετη Περίθαλψη</t>
  </si>
  <si>
    <t>Μ2</t>
  </si>
  <si>
    <t>Π.Π. - Αναπνευστικά – Συσκευές-Οξυγόνο</t>
  </si>
  <si>
    <t>Μ3α</t>
  </si>
  <si>
    <t>Π.Π. - Ορθοπεδικά</t>
  </si>
  <si>
    <t>Μ3β</t>
  </si>
  <si>
    <t>Π.Π. - Ορθοπεδικά επί παραγγελία</t>
  </si>
  <si>
    <t>Μ4</t>
  </si>
  <si>
    <t>Π.Π. - Ακουστικά και Λοιπά</t>
  </si>
  <si>
    <r>
      <t>Υγειονομικό Υλικό</t>
    </r>
    <r>
      <rPr>
        <sz val="11"/>
        <color rgb="FFFF0000"/>
        <rFont val="Calibri"/>
        <family val="2"/>
        <charset val="161"/>
        <scheme val="minor"/>
      </rPr>
      <t xml:space="preserve"> (Νέα κατηγορία το 2017)</t>
    </r>
  </si>
  <si>
    <r>
      <t>Πρόσθετη Περίθαλψη</t>
    </r>
    <r>
      <rPr>
        <sz val="11"/>
        <color rgb="FFFF0000"/>
        <rFont val="Calibri"/>
        <family val="2"/>
        <charset val="161"/>
        <scheme val="minor"/>
      </rPr>
      <t xml:space="preserve"> (Νέα κατηγορία το 2017)</t>
    </r>
  </si>
  <si>
    <r>
      <t xml:space="preserve">Συμπληρώματα Διατροφής </t>
    </r>
    <r>
      <rPr>
        <sz val="11"/>
        <color rgb="FFFF0000"/>
        <rFont val="Calibri"/>
        <family val="2"/>
        <charset val="161"/>
        <scheme val="minor"/>
      </rPr>
      <t>(Νέα κατηγορία το 2017)</t>
    </r>
  </si>
  <si>
    <t>ΑΝΑΛΥΣΗ ΔΑΠΑΝΗΣ ΕΤΟΥΣ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</si>
</sst>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08]_-;\-* #,##0.00\ [$€-408]_-;_-* &quot;-&quot;??\ [$€-408]_-;_-@_-"/>
    <numFmt numFmtId="166" formatCode="#,##0.00\ &quot;€&quot;"/>
  </numFmts>
  <fonts count="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color rgb="FF181717"/>
      <name val="Calibri"/>
      <family val="2"/>
      <charset val="161"/>
      <scheme val="minor"/>
    </font>
    <font>
      <sz val="11"/>
      <color rgb="FF181717"/>
      <name val="Calibri"/>
      <family val="2"/>
      <charset val="161"/>
      <scheme val="minor"/>
    </font>
    <font>
      <b/>
      <u/>
      <sz val="16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166" fontId="0" fillId="0" borderId="0" xfId="0" applyNumberFormat="1"/>
    <xf numFmtId="10" fontId="2" fillId="2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Alignment="1">
      <alignment vertical="center"/>
    </xf>
    <xf numFmtId="164" fontId="0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10" fontId="1" fillId="0" borderId="1" xfId="2" applyNumberFormat="1" applyFont="1" applyFill="1" applyBorder="1" applyAlignment="1">
      <alignment horizontal="right" vertical="center"/>
    </xf>
    <xf numFmtId="44" fontId="2" fillId="2" borderId="1" xfId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top" wrapText="1"/>
    </xf>
    <xf numFmtId="44" fontId="1" fillId="0" borderId="1" xfId="1" applyFont="1" applyFill="1" applyBorder="1" applyAlignment="1">
      <alignment horizontal="right" vertical="center" wrapText="1"/>
    </xf>
    <xf numFmtId="44" fontId="1" fillId="0" borderId="1" xfId="1" applyFont="1" applyFill="1" applyBorder="1" applyAlignment="1">
      <alignment horizontal="right" vertical="center"/>
    </xf>
    <xf numFmtId="44" fontId="1" fillId="0" borderId="3" xfId="1" applyFont="1" applyFill="1" applyBorder="1" applyAlignment="1">
      <alignment horizontal="right" vertical="center"/>
    </xf>
    <xf numFmtId="44" fontId="1" fillId="0" borderId="0" xfId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44" fontId="2" fillId="2" borderId="1" xfId="1" applyFont="1" applyFill="1" applyBorder="1" applyAlignment="1">
      <alignment horizontal="center" vertical="center"/>
    </xf>
    <xf numFmtId="44" fontId="1" fillId="0" borderId="0" xfId="1" applyFont="1" applyFill="1" applyBorder="1" applyAlignment="1">
      <alignment horizontal="right" vertical="center"/>
    </xf>
    <xf numFmtId="10" fontId="1" fillId="0" borderId="0" xfId="2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>
      <alignment horizontal="right" vertical="center"/>
    </xf>
    <xf numFmtId="10" fontId="1" fillId="0" borderId="0" xfId="2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44" fontId="1" fillId="0" borderId="0" xfId="1" applyFont="1" applyFill="1" applyAlignment="1">
      <alignment horizontal="right" vertical="center"/>
    </xf>
    <xf numFmtId="10" fontId="1" fillId="0" borderId="0" xfId="2" applyNumberFormat="1" applyFont="1" applyFill="1" applyAlignment="1">
      <alignment horizontal="right" vertical="center"/>
    </xf>
    <xf numFmtId="44" fontId="1" fillId="0" borderId="1" xfId="1" applyNumberFormat="1" applyFont="1" applyFill="1" applyBorder="1" applyAlignment="1">
      <alignment horizontal="right" vertical="center"/>
    </xf>
    <xf numFmtId="10" fontId="1" fillId="0" borderId="1" xfId="2" applyNumberFormat="1" applyFont="1" applyFill="1" applyBorder="1" applyAlignment="1">
      <alignment horizontal="right" vertical="center" wrapText="1"/>
    </xf>
    <xf numFmtId="44" fontId="1" fillId="0" borderId="0" xfId="1" applyFont="1" applyFill="1"/>
    <xf numFmtId="10" fontId="1" fillId="0" borderId="0" xfId="2" applyNumberFormat="1" applyFont="1" applyFill="1"/>
    <xf numFmtId="0" fontId="1" fillId="0" borderId="0" xfId="0" applyFont="1" applyFill="1"/>
    <xf numFmtId="0" fontId="1" fillId="0" borderId="0" xfId="1" applyNumberFormat="1" applyFont="1" applyFill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44" fontId="0" fillId="0" borderId="0" xfId="0" applyNumberFormat="1" applyFont="1" applyFill="1" applyAlignment="1">
      <alignment horizontal="right" vertical="center"/>
    </xf>
    <xf numFmtId="10" fontId="0" fillId="0" borderId="0" xfId="2" applyNumberFormat="1" applyFont="1" applyFill="1" applyAlignment="1">
      <alignment horizontal="right" vertical="center"/>
    </xf>
    <xf numFmtId="44" fontId="1" fillId="0" borderId="1" xfId="1" applyFont="1" applyFill="1" applyBorder="1" applyAlignment="1">
      <alignment horizontal="center" vertical="center"/>
    </xf>
    <xf numFmtId="10" fontId="1" fillId="0" borderId="1" xfId="2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 wrapText="1"/>
    </xf>
    <xf numFmtId="166" fontId="2" fillId="0" borderId="1" xfId="0" applyNumberFormat="1" applyFont="1" applyBorder="1" applyAlignment="1">
      <alignment horizontal="right" vertical="center"/>
    </xf>
    <xf numFmtId="166" fontId="6" fillId="0" borderId="1" xfId="0" applyNumberFormat="1" applyFont="1" applyFill="1" applyBorder="1" applyAlignment="1">
      <alignment horizontal="right" vertical="center" wrapText="1"/>
    </xf>
    <xf numFmtId="166" fontId="4" fillId="0" borderId="1" xfId="0" applyNumberFormat="1" applyFont="1" applyBorder="1" applyAlignment="1">
      <alignment horizontal="right" vertical="center"/>
    </xf>
    <xf numFmtId="166" fontId="6" fillId="0" borderId="1" xfId="0" applyNumberFormat="1" applyFont="1" applyBorder="1" applyAlignment="1">
      <alignment horizontal="center" vertical="center" wrapText="1"/>
    </xf>
    <xf numFmtId="166" fontId="6" fillId="0" borderId="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6" fontId="0" fillId="0" borderId="6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right" vertical="center" wrapText="1"/>
    </xf>
    <xf numFmtId="166" fontId="6" fillId="0" borderId="3" xfId="0" applyNumberFormat="1" applyFont="1" applyBorder="1" applyAlignment="1">
      <alignment horizontal="right" vertical="center" wrapText="1"/>
    </xf>
    <xf numFmtId="4" fontId="0" fillId="0" borderId="1" xfId="0" applyNumberFormat="1" applyBorder="1"/>
    <xf numFmtId="44" fontId="0" fillId="0" borderId="0" xfId="0" applyNumberFormat="1" applyFill="1"/>
    <xf numFmtId="166" fontId="4" fillId="0" borderId="3" xfId="0" applyNumberFormat="1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vertical="center" wrapText="1"/>
    </xf>
    <xf numFmtId="44" fontId="1" fillId="6" borderId="1" xfId="1" applyFont="1" applyFill="1" applyBorder="1" applyAlignment="1">
      <alignment horizontal="right" vertical="center"/>
    </xf>
    <xf numFmtId="10" fontId="1" fillId="6" borderId="1" xfId="2" applyNumberFormat="1" applyFont="1" applyFill="1" applyBorder="1" applyAlignment="1">
      <alignment horizontal="right" vertical="center"/>
    </xf>
    <xf numFmtId="44" fontId="1" fillId="4" borderId="1" xfId="1" applyFont="1" applyFill="1" applyBorder="1" applyAlignment="1">
      <alignment horizontal="right" vertical="center"/>
    </xf>
    <xf numFmtId="10" fontId="1" fillId="4" borderId="1" xfId="2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44" fontId="2" fillId="2" borderId="1" xfId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0" fillId="0" borderId="0" xfId="0" applyAlignment="1">
      <alignment horizontal="right"/>
    </xf>
  </cellXfs>
  <cellStyles count="3">
    <cellStyle name="Κανονικό" xfId="0" builtinId="0"/>
    <cellStyle name="Νόμισμα" xfId="1" builtinId="4"/>
    <cellStyle name="Ποσοστό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30"/>
  <sheetViews>
    <sheetView topLeftCell="A3" zoomScale="70" zoomScaleNormal="70" workbookViewId="0">
      <pane xSplit="1" ySplit="1" topLeftCell="B49" activePane="bottomRight" state="frozen"/>
      <selection activeCell="A3" sqref="A3"/>
      <selection pane="topRight" activeCell="B3" sqref="B3"/>
      <selection pane="bottomLeft" activeCell="A4" sqref="A4"/>
      <selection pane="bottomRight" activeCell="B70" sqref="B70"/>
    </sheetView>
  </sheetViews>
  <sheetFormatPr defaultRowHeight="15" x14ac:dyDescent="0.25"/>
  <cols>
    <col min="1" max="1" width="35.7109375" style="16" customWidth="1"/>
    <col min="2" max="2" width="16.7109375" style="28" customWidth="1"/>
    <col min="3" max="4" width="16.7109375" style="28" hidden="1" customWidth="1"/>
    <col min="5" max="5" width="19.42578125" style="28" customWidth="1"/>
    <col min="6" max="6" width="16.7109375" style="28" customWidth="1"/>
    <col min="7" max="7" width="16.7109375" style="29" hidden="1" customWidth="1"/>
    <col min="8" max="8" width="16.7109375" style="28" customWidth="1"/>
    <col min="9" max="9" width="9.140625" style="30"/>
    <col min="10" max="10" width="17.28515625" style="3" bestFit="1" customWidth="1"/>
    <col min="11" max="11" width="19.140625" style="3" customWidth="1"/>
    <col min="12" max="16384" width="9.140625" style="3"/>
  </cols>
  <sheetData>
    <row r="2" spans="1:11" x14ac:dyDescent="0.25">
      <c r="D2" s="31"/>
      <c r="E2" s="31"/>
    </row>
    <row r="3" spans="1:11" ht="45" x14ac:dyDescent="0.25">
      <c r="A3" s="14"/>
      <c r="B3" s="8" t="s">
        <v>0</v>
      </c>
      <c r="C3" s="17" t="s">
        <v>3</v>
      </c>
      <c r="D3" s="9" t="s">
        <v>4</v>
      </c>
      <c r="E3" s="8" t="s">
        <v>13</v>
      </c>
      <c r="F3" s="8" t="s">
        <v>1</v>
      </c>
      <c r="G3" s="2" t="s">
        <v>2</v>
      </c>
      <c r="H3" s="8" t="s">
        <v>5</v>
      </c>
      <c r="I3" s="32" t="s">
        <v>12</v>
      </c>
    </row>
    <row r="4" spans="1:11" s="6" customFormat="1" ht="20.100000000000001" customHeight="1" x14ac:dyDescent="0.25">
      <c r="A4" s="15"/>
      <c r="B4" s="13"/>
      <c r="C4" s="18"/>
      <c r="D4" s="13"/>
      <c r="E4" s="13"/>
      <c r="F4" s="13"/>
      <c r="G4" s="19"/>
      <c r="H4" s="13"/>
      <c r="I4" s="20"/>
    </row>
    <row r="5" spans="1:11" s="6" customFormat="1" ht="20.100000000000001" customHeight="1" x14ac:dyDescent="0.25">
      <c r="A5" s="63" t="s">
        <v>16</v>
      </c>
      <c r="B5" s="37">
        <v>386516042.56999886</v>
      </c>
      <c r="C5" s="37"/>
      <c r="D5" s="37"/>
      <c r="E5" s="37"/>
      <c r="F5" s="37"/>
      <c r="G5" s="38"/>
      <c r="H5" s="37"/>
      <c r="I5" s="33">
        <v>2012</v>
      </c>
    </row>
    <row r="6" spans="1:11" s="6" customFormat="1" ht="20.100000000000001" customHeight="1" x14ac:dyDescent="0.25">
      <c r="A6" s="63"/>
      <c r="B6" s="37">
        <v>380344955.86000001</v>
      </c>
      <c r="C6" s="37">
        <v>46718321.259999983</v>
      </c>
      <c r="D6" s="37">
        <v>316530623.5</v>
      </c>
      <c r="E6" s="37">
        <v>363248944.75999999</v>
      </c>
      <c r="F6" s="37">
        <v>91532135.269999996</v>
      </c>
      <c r="G6" s="38">
        <v>0.2814383333333334</v>
      </c>
      <c r="H6" s="37">
        <v>225000000</v>
      </c>
      <c r="I6" s="33">
        <v>2013</v>
      </c>
      <c r="K6" s="36"/>
    </row>
    <row r="7" spans="1:11" s="6" customFormat="1" ht="20.100000000000001" customHeight="1" x14ac:dyDescent="0.25">
      <c r="A7" s="63"/>
      <c r="B7" s="37">
        <v>359267290.11999995</v>
      </c>
      <c r="C7" s="37" t="e">
        <f>B7-#REF!-D7</f>
        <v>#REF!</v>
      </c>
      <c r="D7" s="37">
        <v>343648448.51999998</v>
      </c>
      <c r="E7" s="37">
        <v>343648448.51999992</v>
      </c>
      <c r="F7" s="37">
        <v>108648442.93000001</v>
      </c>
      <c r="G7" s="38">
        <v>0.30658000000000013</v>
      </c>
      <c r="H7" s="37">
        <v>234999999.99600002</v>
      </c>
      <c r="I7" s="33">
        <v>2014</v>
      </c>
      <c r="K7" s="36"/>
    </row>
    <row r="8" spans="1:11" s="6" customFormat="1" ht="20.100000000000001" customHeight="1" x14ac:dyDescent="0.25">
      <c r="A8" s="63"/>
      <c r="B8" s="37">
        <v>383593456.66999996</v>
      </c>
      <c r="C8" s="37" t="e">
        <f>B8-#REF!-D8</f>
        <v>#REF!</v>
      </c>
      <c r="D8" s="37">
        <v>367600956.14999998</v>
      </c>
      <c r="E8" s="37">
        <v>367600956.14999998</v>
      </c>
      <c r="F8" s="37">
        <v>132600950.28</v>
      </c>
      <c r="G8" s="38">
        <v>0.35250083333333332</v>
      </c>
      <c r="H8" s="37">
        <v>234999999.99600002</v>
      </c>
      <c r="I8" s="33">
        <v>2015</v>
      </c>
      <c r="K8" s="36"/>
    </row>
    <row r="9" spans="1:11" s="6" customFormat="1" ht="20.100000000000001" customHeight="1" x14ac:dyDescent="0.25">
      <c r="A9" s="63"/>
      <c r="B9" s="37"/>
      <c r="C9" s="37"/>
      <c r="D9" s="37"/>
      <c r="E9" s="37">
        <v>377488594.67999995</v>
      </c>
      <c r="F9" s="37">
        <v>142488588.68000004</v>
      </c>
      <c r="G9" s="38"/>
      <c r="H9" s="37">
        <v>234999999.99600002</v>
      </c>
      <c r="I9" s="33">
        <v>2016</v>
      </c>
      <c r="K9" s="36"/>
    </row>
    <row r="10" spans="1:11" s="6" customFormat="1" ht="20.100000000000001" customHeight="1" x14ac:dyDescent="0.25">
      <c r="A10" s="63"/>
      <c r="B10" s="37"/>
      <c r="C10" s="37"/>
      <c r="D10" s="37"/>
      <c r="E10" s="37">
        <v>354313392.01999992</v>
      </c>
      <c r="F10" s="37">
        <v>89313384.030000016</v>
      </c>
      <c r="G10" s="38"/>
      <c r="H10" s="37">
        <v>265000000</v>
      </c>
      <c r="I10" s="33">
        <v>2017</v>
      </c>
      <c r="J10" s="35"/>
      <c r="K10" s="36"/>
    </row>
    <row r="11" spans="1:11" s="6" customFormat="1" ht="20.100000000000001" customHeight="1" x14ac:dyDescent="0.25">
      <c r="A11" s="16"/>
      <c r="B11" s="18"/>
      <c r="C11" s="18"/>
      <c r="D11" s="18"/>
      <c r="E11" s="18"/>
      <c r="F11" s="18"/>
      <c r="G11" s="22"/>
      <c r="H11" s="18"/>
      <c r="I11" s="21"/>
    </row>
    <row r="12" spans="1:11" s="6" customFormat="1" ht="20.100000000000001" customHeight="1" x14ac:dyDescent="0.25">
      <c r="A12" s="62" t="s">
        <v>28</v>
      </c>
      <c r="B12" s="11">
        <v>41108914.309999958</v>
      </c>
      <c r="C12" s="11"/>
      <c r="D12" s="11"/>
      <c r="E12" s="11"/>
      <c r="F12" s="11"/>
      <c r="G12" s="7"/>
      <c r="H12" s="11"/>
      <c r="I12" s="33">
        <v>2012</v>
      </c>
    </row>
    <row r="13" spans="1:11" s="6" customFormat="1" ht="20.100000000000001" customHeight="1" x14ac:dyDescent="0.25">
      <c r="A13" s="62"/>
      <c r="B13" s="11">
        <v>47119004.539999999</v>
      </c>
      <c r="C13" s="11">
        <v>1182298.79</v>
      </c>
      <c r="D13" s="11">
        <v>33899060.989999995</v>
      </c>
      <c r="E13" s="11">
        <v>35081359.780000001</v>
      </c>
      <c r="F13" s="11">
        <v>6137.4299999999985</v>
      </c>
      <c r="G13" s="7">
        <v>1.4348661707484743E-4</v>
      </c>
      <c r="H13" s="11">
        <v>42500004</v>
      </c>
      <c r="I13" s="33">
        <v>2013</v>
      </c>
    </row>
    <row r="14" spans="1:11" s="6" customFormat="1" ht="20.100000000000001" customHeight="1" x14ac:dyDescent="0.25">
      <c r="A14" s="62"/>
      <c r="B14" s="11"/>
      <c r="C14" s="11"/>
      <c r="D14" s="11"/>
      <c r="E14" s="11"/>
      <c r="F14" s="11"/>
      <c r="G14" s="7"/>
      <c r="H14" s="11"/>
      <c r="I14" s="33">
        <v>2014</v>
      </c>
    </row>
    <row r="15" spans="1:11" s="6" customFormat="1" ht="20.100000000000001" customHeight="1" x14ac:dyDescent="0.25">
      <c r="A15" s="62"/>
      <c r="B15" s="11"/>
      <c r="C15" s="11"/>
      <c r="D15" s="11"/>
      <c r="E15" s="11"/>
      <c r="F15" s="11"/>
      <c r="G15" s="7"/>
      <c r="H15" s="11"/>
      <c r="I15" s="33">
        <v>2015</v>
      </c>
    </row>
    <row r="16" spans="1:11" s="6" customFormat="1" ht="20.100000000000001" customHeight="1" x14ac:dyDescent="0.25">
      <c r="A16" s="62"/>
      <c r="B16" s="11"/>
      <c r="C16" s="11"/>
      <c r="D16" s="11"/>
      <c r="E16" s="11"/>
      <c r="F16" s="11"/>
      <c r="G16" s="7"/>
      <c r="H16" s="11"/>
      <c r="I16" s="33">
        <v>2016</v>
      </c>
    </row>
    <row r="17" spans="1:11" s="6" customFormat="1" ht="20.100000000000001" customHeight="1" x14ac:dyDescent="0.25">
      <c r="A17" s="62"/>
      <c r="B17" s="11"/>
      <c r="C17" s="11"/>
      <c r="D17" s="11"/>
      <c r="E17" s="11"/>
      <c r="F17" s="11"/>
      <c r="G17" s="7"/>
      <c r="H17" s="11"/>
      <c r="I17" s="33">
        <v>2017</v>
      </c>
    </row>
    <row r="18" spans="1:11" s="6" customFormat="1" ht="20.100000000000001" customHeight="1" x14ac:dyDescent="0.25">
      <c r="A18" s="15"/>
      <c r="B18" s="18"/>
      <c r="C18" s="18"/>
      <c r="D18" s="18"/>
      <c r="E18" s="18"/>
      <c r="F18" s="18"/>
      <c r="G18" s="22"/>
      <c r="H18" s="18"/>
      <c r="I18" s="23"/>
    </row>
    <row r="19" spans="1:11" s="6" customFormat="1" ht="20.100000000000001" customHeight="1" x14ac:dyDescent="0.25">
      <c r="A19" s="62" t="s">
        <v>14</v>
      </c>
      <c r="B19" s="11">
        <v>77263587.279999927</v>
      </c>
      <c r="C19" s="11"/>
      <c r="D19" s="11"/>
      <c r="E19" s="11"/>
      <c r="F19" s="11"/>
      <c r="G19" s="7"/>
      <c r="H19" s="11"/>
      <c r="I19" s="34">
        <v>2012</v>
      </c>
    </row>
    <row r="20" spans="1:11" s="6" customFormat="1" ht="20.100000000000001" customHeight="1" x14ac:dyDescent="0.25">
      <c r="A20" s="62"/>
      <c r="B20" s="11">
        <v>79521720.389999986</v>
      </c>
      <c r="C20" s="11">
        <v>1337446.9099999999</v>
      </c>
      <c r="D20" s="11">
        <v>65655727.270000003</v>
      </c>
      <c r="E20" s="11">
        <v>66993174.179999985</v>
      </c>
      <c r="F20" s="11">
        <v>20655986.390000001</v>
      </c>
      <c r="G20" s="7">
        <v>0.31415166666666666</v>
      </c>
      <c r="H20" s="11">
        <v>45000000</v>
      </c>
      <c r="I20" s="34">
        <v>2013</v>
      </c>
    </row>
    <row r="21" spans="1:11" s="6" customFormat="1" ht="20.100000000000001" customHeight="1" x14ac:dyDescent="0.25">
      <c r="A21" s="62"/>
      <c r="B21" s="11">
        <v>77986584.38000001</v>
      </c>
      <c r="C21" s="11" t="e">
        <f>B21-#REF!-D21</f>
        <v>#REF!</v>
      </c>
      <c r="D21" s="11">
        <v>65454899.910000011</v>
      </c>
      <c r="E21" s="11">
        <v>65454899.910000011</v>
      </c>
      <c r="F21" s="11">
        <v>20454899.509999994</v>
      </c>
      <c r="G21" s="7">
        <v>0.31537685185185182</v>
      </c>
      <c r="H21" s="11">
        <v>45000000</v>
      </c>
      <c r="I21" s="34">
        <v>2014</v>
      </c>
    </row>
    <row r="22" spans="1:11" s="6" customFormat="1" ht="20.100000000000001" customHeight="1" x14ac:dyDescent="0.25">
      <c r="A22" s="62"/>
      <c r="B22" s="11">
        <v>80787835.730000064</v>
      </c>
      <c r="C22" s="11" t="e">
        <f>B22-#REF!-D22</f>
        <v>#REF!</v>
      </c>
      <c r="D22" s="11">
        <v>68950843.580000043</v>
      </c>
      <c r="E22" s="11">
        <v>68950843.580000073</v>
      </c>
      <c r="F22" s="11">
        <v>23950840.939999998</v>
      </c>
      <c r="G22" s="7">
        <v>0.34526833333333334</v>
      </c>
      <c r="H22" s="11">
        <v>45000000</v>
      </c>
      <c r="I22" s="34">
        <v>2015</v>
      </c>
    </row>
    <row r="23" spans="1:11" s="6" customFormat="1" ht="20.100000000000001" customHeight="1" x14ac:dyDescent="0.25">
      <c r="A23" s="62"/>
      <c r="B23" s="11"/>
      <c r="C23" s="11"/>
      <c r="D23" s="11"/>
      <c r="E23" s="11">
        <v>68092851.959999993</v>
      </c>
      <c r="F23" s="11">
        <v>17092849.34</v>
      </c>
      <c r="G23" s="7"/>
      <c r="H23" s="11">
        <v>51000000</v>
      </c>
      <c r="I23" s="34">
        <v>2016</v>
      </c>
    </row>
    <row r="24" spans="1:11" s="6" customFormat="1" ht="20.100000000000001" customHeight="1" x14ac:dyDescent="0.25">
      <c r="A24" s="62"/>
      <c r="B24" s="11"/>
      <c r="C24" s="11"/>
      <c r="D24" s="11"/>
      <c r="E24" s="11">
        <v>66061185.930000007</v>
      </c>
      <c r="F24" s="11">
        <v>16061183.329999998</v>
      </c>
      <c r="G24" s="7"/>
      <c r="H24" s="11">
        <v>50000000</v>
      </c>
      <c r="I24" s="34">
        <v>2017</v>
      </c>
      <c r="J24" s="35"/>
    </row>
    <row r="25" spans="1:11" s="6" customFormat="1" ht="20.100000000000001" customHeight="1" x14ac:dyDescent="0.25">
      <c r="A25" s="15"/>
      <c r="B25" s="24"/>
      <c r="C25" s="24"/>
      <c r="D25" s="24"/>
      <c r="E25" s="24"/>
      <c r="F25" s="24"/>
      <c r="G25" s="25"/>
      <c r="H25" s="24"/>
      <c r="I25" s="23"/>
    </row>
    <row r="26" spans="1:11" s="6" customFormat="1" ht="20.100000000000001" customHeight="1" x14ac:dyDescent="0.25">
      <c r="A26" s="62" t="s">
        <v>24</v>
      </c>
      <c r="B26" s="11">
        <v>2868303.2</v>
      </c>
      <c r="C26" s="11"/>
      <c r="D26" s="11"/>
      <c r="E26" s="11"/>
      <c r="F26" s="11"/>
      <c r="G26" s="7"/>
      <c r="H26" s="12"/>
      <c r="I26" s="33">
        <v>2012</v>
      </c>
    </row>
    <row r="27" spans="1:11" s="6" customFormat="1" ht="20.100000000000001" customHeight="1" x14ac:dyDescent="0.25">
      <c r="A27" s="62"/>
      <c r="B27" s="11">
        <v>3923249.8800000004</v>
      </c>
      <c r="C27" s="11" t="e">
        <f>B27-#REF!</f>
        <v>#REF!</v>
      </c>
      <c r="D27" s="11"/>
      <c r="E27" s="11">
        <v>3686794.95</v>
      </c>
      <c r="F27" s="11">
        <v>686794.81</v>
      </c>
      <c r="G27" s="7">
        <v>0.18628509567639495</v>
      </c>
      <c r="H27" s="12">
        <v>3000000</v>
      </c>
      <c r="I27" s="33">
        <v>2013</v>
      </c>
    </row>
    <row r="28" spans="1:11" s="6" customFormat="1" ht="20.100000000000001" customHeight="1" x14ac:dyDescent="0.25">
      <c r="A28" s="62"/>
      <c r="B28" s="11">
        <v>3320374.25</v>
      </c>
      <c r="C28" s="11" t="e">
        <f>B28-#REF!-D28</f>
        <v>#REF!</v>
      </c>
      <c r="D28" s="11">
        <v>3138200.9800000004</v>
      </c>
      <c r="E28" s="11">
        <v>3138200.98</v>
      </c>
      <c r="F28" s="11">
        <v>138200.95000000004</v>
      </c>
      <c r="G28" s="7">
        <v>3.6274999999999995E-2</v>
      </c>
      <c r="H28" s="12">
        <v>3000000</v>
      </c>
      <c r="I28" s="33">
        <v>2014</v>
      </c>
    </row>
    <row r="29" spans="1:11" s="6" customFormat="1" ht="20.100000000000001" customHeight="1" x14ac:dyDescent="0.25">
      <c r="A29" s="62"/>
      <c r="B29" s="11">
        <v>5101645.43</v>
      </c>
      <c r="C29" s="11">
        <v>0</v>
      </c>
      <c r="D29" s="11">
        <v>4778778.3600000003</v>
      </c>
      <c r="E29" s="11">
        <v>4778778.3599999994</v>
      </c>
      <c r="F29" s="11">
        <v>1794706.25</v>
      </c>
      <c r="G29" s="7">
        <v>0.35515083333333336</v>
      </c>
      <c r="H29" s="12">
        <v>3000000</v>
      </c>
      <c r="I29" s="33">
        <v>2015</v>
      </c>
    </row>
    <row r="30" spans="1:11" s="6" customFormat="1" ht="20.100000000000001" customHeight="1" x14ac:dyDescent="0.25">
      <c r="A30" s="62"/>
      <c r="B30" s="11"/>
      <c r="C30" s="11"/>
      <c r="D30" s="11"/>
      <c r="E30" s="11">
        <v>3256781.4299999997</v>
      </c>
      <c r="F30" s="11">
        <v>396252.5</v>
      </c>
      <c r="G30" s="7"/>
      <c r="H30" s="12">
        <v>3000000</v>
      </c>
      <c r="I30" s="33">
        <v>2016</v>
      </c>
    </row>
    <row r="31" spans="1:11" s="6" customFormat="1" ht="20.100000000000001" customHeight="1" x14ac:dyDescent="0.25">
      <c r="A31" s="62"/>
      <c r="B31" s="11"/>
      <c r="C31" s="11"/>
      <c r="D31" s="11"/>
      <c r="E31" s="11"/>
      <c r="F31" s="11"/>
      <c r="G31" s="7"/>
      <c r="H31" s="12"/>
      <c r="I31" s="33">
        <v>2017</v>
      </c>
      <c r="K31" s="35"/>
    </row>
    <row r="32" spans="1:11" s="6" customFormat="1" ht="20.100000000000001" customHeight="1" x14ac:dyDescent="0.25">
      <c r="A32" s="15"/>
      <c r="B32" s="24"/>
      <c r="C32" s="24"/>
      <c r="D32" s="24"/>
      <c r="E32" s="24"/>
      <c r="F32" s="24"/>
      <c r="G32" s="25"/>
      <c r="H32" s="24"/>
      <c r="I32" s="23"/>
    </row>
    <row r="33" spans="1:9" s="6" customFormat="1" ht="20.100000000000001" customHeight="1" x14ac:dyDescent="0.25">
      <c r="A33" s="62" t="s">
        <v>18</v>
      </c>
      <c r="B33" s="11">
        <v>64983317.999999993</v>
      </c>
      <c r="C33" s="11"/>
      <c r="D33" s="11"/>
      <c r="E33" s="11"/>
      <c r="F33" s="11"/>
      <c r="G33" s="7"/>
      <c r="H33" s="11"/>
      <c r="I33" s="33">
        <v>2012</v>
      </c>
    </row>
    <row r="34" spans="1:9" s="6" customFormat="1" ht="20.100000000000001" customHeight="1" x14ac:dyDescent="0.25">
      <c r="A34" s="62"/>
      <c r="B34" s="11">
        <v>60309503.140000023</v>
      </c>
      <c r="C34" s="11" t="e">
        <f>B34-#REF!-D34</f>
        <v>#REF!</v>
      </c>
      <c r="D34" s="11">
        <v>57642156.969999999</v>
      </c>
      <c r="E34" s="11">
        <v>57642156.970000014</v>
      </c>
      <c r="F34" s="11">
        <v>7642155.7100000009</v>
      </c>
      <c r="G34" s="7">
        <v>0.13257930250558406</v>
      </c>
      <c r="H34" s="11">
        <v>50000000.004000008</v>
      </c>
      <c r="I34" s="33">
        <v>2013</v>
      </c>
    </row>
    <row r="35" spans="1:9" s="6" customFormat="1" ht="20.100000000000001" customHeight="1" x14ac:dyDescent="0.25">
      <c r="A35" s="62"/>
      <c r="B35" s="11">
        <v>58241841.499999993</v>
      </c>
      <c r="C35" s="11" t="e">
        <f>B35-#REF!-D35</f>
        <v>#REF!</v>
      </c>
      <c r="D35" s="11">
        <v>55647008.160000011</v>
      </c>
      <c r="E35" s="11">
        <v>55647008.159999989</v>
      </c>
      <c r="F35" s="11">
        <v>5647007.0900000017</v>
      </c>
      <c r="G35" s="7">
        <v>0.10121499999999992</v>
      </c>
      <c r="H35" s="11">
        <v>50000000</v>
      </c>
      <c r="I35" s="33">
        <v>2014</v>
      </c>
    </row>
    <row r="36" spans="1:9" s="6" customFormat="1" ht="20.100000000000001" customHeight="1" x14ac:dyDescent="0.25">
      <c r="A36" s="62"/>
      <c r="B36" s="11">
        <v>43022191.449999996</v>
      </c>
      <c r="C36" s="11" t="e">
        <f>B36-#REF!-D36</f>
        <v>#REF!</v>
      </c>
      <c r="D36" s="11">
        <v>41257310.040000014</v>
      </c>
      <c r="E36" s="11">
        <v>41257310.039999999</v>
      </c>
      <c r="F36" s="11">
        <v>0</v>
      </c>
      <c r="G36" s="7">
        <v>0</v>
      </c>
      <c r="H36" s="11">
        <v>50000000.004000008</v>
      </c>
      <c r="I36" s="33">
        <v>2015</v>
      </c>
    </row>
    <row r="37" spans="1:9" s="6" customFormat="1" ht="20.100000000000001" customHeight="1" x14ac:dyDescent="0.25">
      <c r="A37" s="62"/>
      <c r="B37" s="11"/>
      <c r="C37" s="11"/>
      <c r="D37" s="11"/>
      <c r="E37" s="11">
        <v>43826173.210000001</v>
      </c>
      <c r="F37" s="11">
        <v>0</v>
      </c>
      <c r="G37" s="7"/>
      <c r="H37" s="11">
        <v>50000000.004000008</v>
      </c>
      <c r="I37" s="33">
        <v>2016</v>
      </c>
    </row>
    <row r="38" spans="1:9" s="6" customFormat="1" ht="20.100000000000001" customHeight="1" x14ac:dyDescent="0.25">
      <c r="A38" s="62"/>
      <c r="B38" s="11"/>
      <c r="C38" s="11"/>
      <c r="D38" s="11"/>
      <c r="E38" s="11"/>
      <c r="F38" s="11"/>
      <c r="G38" s="7"/>
      <c r="H38" s="11"/>
      <c r="I38" s="33">
        <v>2017</v>
      </c>
    </row>
    <row r="39" spans="1:9" s="6" customFormat="1" ht="20.100000000000001" customHeight="1" x14ac:dyDescent="0.25">
      <c r="A39" s="15"/>
      <c r="B39" s="24"/>
      <c r="C39" s="24"/>
      <c r="D39" s="24"/>
      <c r="E39" s="24"/>
      <c r="F39" s="24"/>
      <c r="G39" s="25"/>
      <c r="H39" s="24"/>
      <c r="I39" s="23"/>
    </row>
    <row r="40" spans="1:9" s="6" customFormat="1" ht="20.100000000000001" customHeight="1" x14ac:dyDescent="0.25">
      <c r="A40" s="62" t="s">
        <v>30</v>
      </c>
      <c r="B40" s="11"/>
      <c r="C40" s="11"/>
      <c r="D40" s="11"/>
      <c r="E40" s="11"/>
      <c r="F40" s="11"/>
      <c r="G40" s="7"/>
      <c r="H40" s="11"/>
      <c r="I40" s="33">
        <v>2012</v>
      </c>
    </row>
    <row r="41" spans="1:9" s="6" customFormat="1" ht="20.100000000000001" customHeight="1" x14ac:dyDescent="0.25">
      <c r="A41" s="62"/>
      <c r="B41" s="11"/>
      <c r="C41" s="11"/>
      <c r="D41" s="11"/>
      <c r="E41" s="11"/>
      <c r="F41" s="11"/>
      <c r="G41" s="7"/>
      <c r="H41" s="11"/>
      <c r="I41" s="33">
        <v>2013</v>
      </c>
    </row>
    <row r="42" spans="1:9" s="6" customFormat="1" ht="20.100000000000001" customHeight="1" x14ac:dyDescent="0.25">
      <c r="A42" s="62"/>
      <c r="B42" s="11"/>
      <c r="C42" s="11"/>
      <c r="D42" s="11"/>
      <c r="E42" s="11"/>
      <c r="F42" s="11"/>
      <c r="G42" s="7"/>
      <c r="H42" s="11"/>
      <c r="I42" s="33">
        <v>2014</v>
      </c>
    </row>
    <row r="43" spans="1:9" s="6" customFormat="1" ht="20.100000000000001" customHeight="1" x14ac:dyDescent="0.25">
      <c r="A43" s="62"/>
      <c r="B43" s="11"/>
      <c r="C43" s="11"/>
      <c r="D43" s="11"/>
      <c r="E43" s="11"/>
      <c r="F43" s="11"/>
      <c r="G43" s="7"/>
      <c r="H43" s="11"/>
      <c r="I43" s="33">
        <v>2015</v>
      </c>
    </row>
    <row r="44" spans="1:9" s="6" customFormat="1" ht="20.100000000000001" customHeight="1" x14ac:dyDescent="0.25">
      <c r="A44" s="62"/>
      <c r="B44" s="11"/>
      <c r="C44" s="11"/>
      <c r="D44" s="11"/>
      <c r="E44" s="11"/>
      <c r="F44" s="11"/>
      <c r="G44" s="7"/>
      <c r="H44" s="11"/>
      <c r="I44" s="33">
        <v>2016</v>
      </c>
    </row>
    <row r="45" spans="1:9" s="6" customFormat="1" ht="20.100000000000001" customHeight="1" x14ac:dyDescent="0.25">
      <c r="A45" s="62"/>
      <c r="B45" s="11"/>
      <c r="C45" s="11"/>
      <c r="D45" s="11"/>
      <c r="E45" s="11">
        <v>50911001.880000003</v>
      </c>
      <c r="F45" s="11">
        <v>3910996.16</v>
      </c>
      <c r="G45" s="7"/>
      <c r="H45" s="11">
        <v>47000000</v>
      </c>
      <c r="I45" s="33">
        <v>2017</v>
      </c>
    </row>
    <row r="46" spans="1:9" s="6" customFormat="1" ht="20.100000000000001" customHeight="1" x14ac:dyDescent="0.25">
      <c r="A46" s="15"/>
      <c r="B46" s="24"/>
      <c r="C46" s="24"/>
      <c r="D46" s="24"/>
      <c r="E46" s="24"/>
      <c r="F46" s="24"/>
      <c r="G46" s="25"/>
      <c r="H46" s="24"/>
      <c r="I46" s="23"/>
    </row>
    <row r="47" spans="1:9" s="6" customFormat="1" ht="20.100000000000001" customHeight="1" x14ac:dyDescent="0.25">
      <c r="A47" s="62" t="s">
        <v>15</v>
      </c>
      <c r="B47" s="11">
        <v>81417605.000000015</v>
      </c>
      <c r="C47" s="11"/>
      <c r="D47" s="11"/>
      <c r="E47" s="11"/>
      <c r="F47" s="11"/>
      <c r="G47" s="7"/>
      <c r="H47" s="11"/>
      <c r="I47" s="33">
        <v>2012</v>
      </c>
    </row>
    <row r="48" spans="1:9" s="6" customFormat="1" ht="20.100000000000001" customHeight="1" x14ac:dyDescent="0.25">
      <c r="A48" s="62"/>
      <c r="B48" s="11">
        <v>103869020.79000002</v>
      </c>
      <c r="C48" s="11">
        <v>8089112.5500000417</v>
      </c>
      <c r="D48" s="11">
        <v>85023011.109999985</v>
      </c>
      <c r="E48" s="11">
        <v>93112123.660000026</v>
      </c>
      <c r="F48" s="11">
        <v>28023517.219999999</v>
      </c>
      <c r="G48" s="7">
        <v>0.3283058333333333</v>
      </c>
      <c r="H48" s="11">
        <v>57000000</v>
      </c>
      <c r="I48" s="33">
        <v>2013</v>
      </c>
    </row>
    <row r="49" spans="1:10" s="6" customFormat="1" ht="20.100000000000001" customHeight="1" x14ac:dyDescent="0.25">
      <c r="A49" s="62"/>
      <c r="B49" s="11">
        <v>96780281.799999982</v>
      </c>
      <c r="C49" s="11" t="e">
        <f>B49-#REF!-D49</f>
        <v>#REF!</v>
      </c>
      <c r="D49" s="11">
        <v>86865961.949999988</v>
      </c>
      <c r="E49" s="11">
        <v>86865961.949999988</v>
      </c>
      <c r="F49" s="11">
        <v>35865961.730000004</v>
      </c>
      <c r="G49" s="7">
        <v>0.41288856008576086</v>
      </c>
      <c r="H49" s="11">
        <v>51000000</v>
      </c>
      <c r="I49" s="33">
        <v>2014</v>
      </c>
    </row>
    <row r="50" spans="1:10" s="6" customFormat="1" ht="20.100000000000001" customHeight="1" x14ac:dyDescent="0.25">
      <c r="A50" s="62"/>
      <c r="B50" s="11">
        <v>89968645.340000004</v>
      </c>
      <c r="C50" s="11">
        <v>0</v>
      </c>
      <c r="D50" s="11">
        <v>81874923.179999992</v>
      </c>
      <c r="E50" s="11">
        <v>81874923.180000007</v>
      </c>
      <c r="F50" s="11">
        <v>30874921.940000001</v>
      </c>
      <c r="G50" s="7">
        <v>0.37620500000000007</v>
      </c>
      <c r="H50" s="11">
        <v>51000000</v>
      </c>
      <c r="I50" s="33">
        <v>2015</v>
      </c>
    </row>
    <row r="51" spans="1:10" s="6" customFormat="1" ht="20.100000000000001" customHeight="1" x14ac:dyDescent="0.25">
      <c r="A51" s="62"/>
      <c r="B51" s="11"/>
      <c r="C51" s="11"/>
      <c r="D51" s="11"/>
      <c r="E51" s="11">
        <v>85262641.609999999</v>
      </c>
      <c r="F51" s="11">
        <v>34262640.280000001</v>
      </c>
      <c r="G51" s="7"/>
      <c r="H51" s="11">
        <v>51000000</v>
      </c>
      <c r="I51" s="33">
        <v>2016</v>
      </c>
    </row>
    <row r="52" spans="1:10" s="6" customFormat="1" ht="20.100000000000001" customHeight="1" x14ac:dyDescent="0.25">
      <c r="A52" s="62"/>
      <c r="B52" s="11"/>
      <c r="C52" s="11"/>
      <c r="D52" s="11"/>
      <c r="E52" s="11">
        <v>86139072.939999998</v>
      </c>
      <c r="F52" s="11">
        <v>32139071.530000001</v>
      </c>
      <c r="G52" s="7"/>
      <c r="H52" s="11">
        <v>54000000</v>
      </c>
      <c r="I52" s="33">
        <v>2017</v>
      </c>
      <c r="J52" s="35"/>
    </row>
    <row r="53" spans="1:10" s="6" customFormat="1" ht="20.100000000000001" customHeight="1" x14ac:dyDescent="0.25">
      <c r="A53" s="15"/>
      <c r="B53" s="24"/>
      <c r="C53" s="24"/>
      <c r="D53" s="24"/>
      <c r="E53" s="24"/>
      <c r="F53" s="24"/>
      <c r="G53" s="25"/>
      <c r="H53" s="24"/>
      <c r="I53" s="23"/>
    </row>
    <row r="54" spans="1:10" s="6" customFormat="1" ht="20.100000000000001" customHeight="1" x14ac:dyDescent="0.25">
      <c r="A54" s="62" t="s">
        <v>23</v>
      </c>
      <c r="B54" s="5" t="s">
        <v>11</v>
      </c>
      <c r="C54" s="10"/>
      <c r="D54" s="10"/>
      <c r="E54" s="10"/>
      <c r="F54" s="10"/>
      <c r="G54" s="27"/>
      <c r="H54" s="10"/>
      <c r="I54" s="33">
        <v>2012</v>
      </c>
    </row>
    <row r="55" spans="1:10" s="6" customFormat="1" ht="20.100000000000001" customHeight="1" x14ac:dyDescent="0.25">
      <c r="A55" s="62"/>
      <c r="B55" s="4" t="s">
        <v>6</v>
      </c>
      <c r="C55" s="10"/>
      <c r="D55" s="10"/>
      <c r="E55" s="10"/>
      <c r="F55" s="10"/>
      <c r="G55" s="27"/>
      <c r="H55" s="10"/>
      <c r="I55" s="33">
        <v>2013</v>
      </c>
    </row>
    <row r="56" spans="1:10" s="6" customFormat="1" ht="20.100000000000001" customHeight="1" x14ac:dyDescent="0.25">
      <c r="A56" s="62"/>
      <c r="B56" s="11">
        <v>14279066.25</v>
      </c>
      <c r="C56" s="11" t="e">
        <f>B56-#REF!-D56</f>
        <v>#REF!</v>
      </c>
      <c r="D56" s="11">
        <v>11123090.790000001</v>
      </c>
      <c r="E56" s="11">
        <v>11123090.789999999</v>
      </c>
      <c r="F56" s="11">
        <v>5123090.3199999984</v>
      </c>
      <c r="G56" s="7">
        <v>0.4130699999999996</v>
      </c>
      <c r="H56" s="11">
        <v>6000000</v>
      </c>
      <c r="I56" s="33">
        <v>2014</v>
      </c>
    </row>
    <row r="57" spans="1:10" s="6" customFormat="1" ht="20.100000000000001" customHeight="1" x14ac:dyDescent="0.25">
      <c r="A57" s="62"/>
      <c r="B57" s="11">
        <v>8769950</v>
      </c>
      <c r="C57" s="11">
        <v>0</v>
      </c>
      <c r="D57" s="11">
        <v>6532205.8999999994</v>
      </c>
      <c r="E57" s="11">
        <v>6532205.8999999994</v>
      </c>
      <c r="F57" s="11">
        <v>727543.93</v>
      </c>
      <c r="G57" s="7">
        <v>0.101455</v>
      </c>
      <c r="H57" s="11">
        <v>6000000</v>
      </c>
      <c r="I57" s="33">
        <v>2015</v>
      </c>
    </row>
    <row r="58" spans="1:10" s="6" customFormat="1" ht="20.100000000000001" customHeight="1" x14ac:dyDescent="0.25">
      <c r="A58" s="62"/>
      <c r="B58" s="11"/>
      <c r="C58" s="11"/>
      <c r="D58" s="11"/>
      <c r="E58" s="11">
        <v>6368655.0800000001</v>
      </c>
      <c r="F58" s="11">
        <v>575336.98</v>
      </c>
      <c r="G58" s="7"/>
      <c r="H58" s="11">
        <v>6000000</v>
      </c>
      <c r="I58" s="33">
        <v>2016</v>
      </c>
    </row>
    <row r="59" spans="1:10" s="6" customFormat="1" ht="20.100000000000001" customHeight="1" x14ac:dyDescent="0.25">
      <c r="A59" s="62"/>
      <c r="B59" s="11"/>
      <c r="C59" s="11"/>
      <c r="D59" s="11"/>
      <c r="E59" s="11">
        <v>7034903.6399999997</v>
      </c>
      <c r="F59" s="11">
        <v>1034901.8200000001</v>
      </c>
      <c r="G59" s="7"/>
      <c r="H59" s="11">
        <v>6000000</v>
      </c>
      <c r="I59" s="33">
        <v>2017</v>
      </c>
    </row>
    <row r="60" spans="1:10" s="6" customFormat="1" ht="20.100000000000001" customHeight="1" x14ac:dyDescent="0.25">
      <c r="A60" s="15"/>
      <c r="B60" s="24"/>
      <c r="C60" s="24"/>
      <c r="D60" s="24"/>
      <c r="E60" s="24"/>
      <c r="F60" s="24"/>
      <c r="G60" s="25"/>
      <c r="H60" s="24"/>
      <c r="I60" s="23"/>
    </row>
    <row r="61" spans="1:10" s="6" customFormat="1" ht="20.100000000000001" customHeight="1" x14ac:dyDescent="0.25">
      <c r="A61" s="62" t="s">
        <v>17</v>
      </c>
      <c r="B61" s="11">
        <v>104008885.49999994</v>
      </c>
      <c r="C61" s="11"/>
      <c r="D61" s="11"/>
      <c r="E61" s="11"/>
      <c r="F61" s="11"/>
      <c r="G61" s="7"/>
      <c r="H61" s="11"/>
      <c r="I61" s="33">
        <v>2012</v>
      </c>
    </row>
    <row r="62" spans="1:10" s="6" customFormat="1" ht="20.100000000000001" customHeight="1" x14ac:dyDescent="0.25">
      <c r="A62" s="62"/>
      <c r="B62" s="11">
        <v>127968042.66000003</v>
      </c>
      <c r="C62" s="11" t="e">
        <f>B62-#REF!-D62</f>
        <v>#REF!</v>
      </c>
      <c r="D62" s="11">
        <v>119255902.21999998</v>
      </c>
      <c r="E62" s="11">
        <v>121825188.75000003</v>
      </c>
      <c r="F62" s="11">
        <v>9551232.6900000013</v>
      </c>
      <c r="G62" s="7">
        <v>7.828333333333333E-2</v>
      </c>
      <c r="H62" s="11">
        <v>110000004</v>
      </c>
      <c r="I62" s="33">
        <v>2013</v>
      </c>
    </row>
    <row r="63" spans="1:10" s="6" customFormat="1" ht="18.75" customHeight="1" x14ac:dyDescent="0.25">
      <c r="A63" s="62"/>
      <c r="B63" s="11">
        <v>133202315.75999999</v>
      </c>
      <c r="C63" s="11" t="e">
        <f>B63-#REF!-D63</f>
        <v>#REF!</v>
      </c>
      <c r="D63" s="11">
        <v>126732562.03000003</v>
      </c>
      <c r="E63" s="11">
        <v>126732562.02999999</v>
      </c>
      <c r="F63" s="11">
        <v>16732561.409999996</v>
      </c>
      <c r="G63" s="7">
        <v>0.13203048815535751</v>
      </c>
      <c r="H63" s="11">
        <v>110000000</v>
      </c>
      <c r="I63" s="33">
        <v>2014</v>
      </c>
    </row>
    <row r="64" spans="1:10" s="6" customFormat="1" ht="18.75" customHeight="1" x14ac:dyDescent="0.25">
      <c r="A64" s="62"/>
      <c r="B64" s="11">
        <v>118787988</v>
      </c>
      <c r="C64" s="11" t="e">
        <f>B64-#REF!-D64</f>
        <v>#REF!</v>
      </c>
      <c r="D64" s="11">
        <v>113068882.34000002</v>
      </c>
      <c r="E64" s="11">
        <v>113068882.34</v>
      </c>
      <c r="F64" s="11">
        <v>3808591.19</v>
      </c>
      <c r="G64" s="7">
        <v>3.2792500000000002E-2</v>
      </c>
      <c r="H64" s="11">
        <v>110000000.00399996</v>
      </c>
      <c r="I64" s="33">
        <v>2015</v>
      </c>
    </row>
    <row r="65" spans="1:11" s="6" customFormat="1" ht="18.75" customHeight="1" x14ac:dyDescent="0.25">
      <c r="A65" s="62"/>
      <c r="B65" s="11"/>
      <c r="C65" s="11"/>
      <c r="D65" s="11"/>
      <c r="E65" s="11">
        <v>123595235.05</v>
      </c>
      <c r="F65" s="11">
        <v>13595230.579999998</v>
      </c>
      <c r="G65" s="7"/>
      <c r="H65" s="11">
        <v>110000000.00399996</v>
      </c>
      <c r="I65" s="33">
        <v>2016</v>
      </c>
    </row>
    <row r="66" spans="1:11" s="6" customFormat="1" ht="20.100000000000001" customHeight="1" x14ac:dyDescent="0.25">
      <c r="A66" s="62"/>
      <c r="B66" s="11"/>
      <c r="C66" s="11"/>
      <c r="D66" s="11"/>
      <c r="E66" s="11">
        <v>131247074.28999999</v>
      </c>
      <c r="F66" s="58">
        <v>15425497.969999999</v>
      </c>
      <c r="G66" s="59"/>
      <c r="H66" s="58">
        <v>115500000</v>
      </c>
      <c r="I66" s="33">
        <v>2017</v>
      </c>
      <c r="J66" s="35"/>
      <c r="K66" s="35"/>
    </row>
    <row r="67" spans="1:11" s="6" customFormat="1" ht="20.100000000000001" customHeight="1" x14ac:dyDescent="0.25">
      <c r="A67" s="15"/>
      <c r="B67" s="24"/>
      <c r="C67" s="24"/>
      <c r="D67" s="24"/>
      <c r="E67" s="24"/>
      <c r="F67" s="24"/>
      <c r="G67" s="25"/>
      <c r="H67" s="24"/>
      <c r="I67" s="23"/>
    </row>
    <row r="68" spans="1:11" s="6" customFormat="1" ht="20.100000000000001" customHeight="1" x14ac:dyDescent="0.25">
      <c r="A68" s="62" t="s">
        <v>27</v>
      </c>
      <c r="B68" s="11"/>
      <c r="C68" s="11"/>
      <c r="D68" s="11"/>
      <c r="E68" s="11"/>
      <c r="F68" s="11"/>
      <c r="G68" s="7"/>
      <c r="H68" s="11"/>
      <c r="I68" s="33">
        <v>2012</v>
      </c>
    </row>
    <row r="69" spans="1:11" s="6" customFormat="1" ht="20.100000000000001" customHeight="1" x14ac:dyDescent="0.25">
      <c r="A69" s="62"/>
      <c r="B69" s="11"/>
      <c r="C69" s="11"/>
      <c r="D69" s="11"/>
      <c r="E69" s="11"/>
      <c r="F69" s="11"/>
      <c r="G69" s="7"/>
      <c r="H69" s="11"/>
      <c r="I69" s="33">
        <v>2013</v>
      </c>
    </row>
    <row r="70" spans="1:11" s="6" customFormat="1" ht="20.100000000000001" customHeight="1" x14ac:dyDescent="0.25">
      <c r="A70" s="62"/>
      <c r="B70" s="11"/>
      <c r="C70" s="11"/>
      <c r="D70" s="11"/>
      <c r="E70" s="11"/>
      <c r="F70" s="11"/>
      <c r="G70" s="7"/>
      <c r="H70" s="11"/>
      <c r="I70" s="33">
        <v>2014</v>
      </c>
    </row>
    <row r="71" spans="1:11" s="6" customFormat="1" ht="20.100000000000001" customHeight="1" x14ac:dyDescent="0.25">
      <c r="A71" s="62"/>
      <c r="B71" s="11"/>
      <c r="C71" s="11"/>
      <c r="D71" s="11"/>
      <c r="E71" s="11"/>
      <c r="F71" s="11"/>
      <c r="G71" s="7"/>
      <c r="H71" s="11"/>
      <c r="I71" s="33">
        <v>2015</v>
      </c>
    </row>
    <row r="72" spans="1:11" s="6" customFormat="1" ht="20.100000000000001" customHeight="1" x14ac:dyDescent="0.25">
      <c r="A72" s="62"/>
      <c r="B72" s="11"/>
      <c r="C72" s="11"/>
      <c r="D72" s="11"/>
      <c r="E72" s="11"/>
      <c r="F72" s="11"/>
      <c r="G72" s="7"/>
      <c r="H72" s="11"/>
      <c r="I72" s="33">
        <v>2016</v>
      </c>
    </row>
    <row r="73" spans="1:11" s="6" customFormat="1" ht="20.100000000000001" customHeight="1" x14ac:dyDescent="0.25">
      <c r="A73" s="62"/>
      <c r="B73" s="11"/>
      <c r="C73" s="11"/>
      <c r="D73" s="11"/>
      <c r="E73" s="11">
        <v>24218874.940000013</v>
      </c>
      <c r="F73" s="11">
        <v>40443.379999999997</v>
      </c>
      <c r="G73" s="7"/>
      <c r="H73" s="11">
        <v>20000000</v>
      </c>
      <c r="I73" s="33">
        <v>2017</v>
      </c>
    </row>
    <row r="74" spans="1:11" s="6" customFormat="1" ht="20.100000000000001" customHeight="1" x14ac:dyDescent="0.25">
      <c r="A74" s="15"/>
      <c r="B74" s="24"/>
      <c r="C74" s="24"/>
      <c r="D74" s="24"/>
      <c r="E74" s="24"/>
      <c r="F74" s="24"/>
      <c r="G74" s="25"/>
      <c r="H74" s="24"/>
      <c r="I74" s="23"/>
    </row>
    <row r="75" spans="1:11" s="6" customFormat="1" ht="20.100000000000001" customHeight="1" x14ac:dyDescent="0.25">
      <c r="A75" s="62" t="s">
        <v>19</v>
      </c>
      <c r="B75" s="11">
        <v>490330677.47999746</v>
      </c>
      <c r="C75" s="26"/>
      <c r="D75" s="11"/>
      <c r="E75" s="11"/>
      <c r="F75" s="11"/>
      <c r="G75" s="7"/>
      <c r="H75" s="11"/>
      <c r="I75" s="33">
        <v>2012</v>
      </c>
    </row>
    <row r="76" spans="1:11" s="6" customFormat="1" ht="20.100000000000001" customHeight="1" x14ac:dyDescent="0.25">
      <c r="A76" s="62"/>
      <c r="B76" s="11">
        <v>475813579.93999833</v>
      </c>
      <c r="C76" s="26" t="e">
        <f>B76-#REF!-D76</f>
        <v>#REF!</v>
      </c>
      <c r="D76" s="11">
        <v>393109423.45000011</v>
      </c>
      <c r="E76" s="11">
        <v>393109423.4499985</v>
      </c>
      <c r="F76" s="11">
        <v>120109400.76999976</v>
      </c>
      <c r="G76" s="7">
        <v>0.30553687163207094</v>
      </c>
      <c r="H76" s="11">
        <v>273000000</v>
      </c>
      <c r="I76" s="33">
        <v>2013</v>
      </c>
    </row>
    <row r="77" spans="1:11" s="6" customFormat="1" ht="20.100000000000001" customHeight="1" x14ac:dyDescent="0.25">
      <c r="A77" s="62"/>
      <c r="B77" s="11">
        <v>565814968.79999888</v>
      </c>
      <c r="C77" s="11" t="e">
        <f>B77-#REF!-D77</f>
        <v>#REF!</v>
      </c>
      <c r="D77" s="11">
        <v>458452241.43999797</v>
      </c>
      <c r="E77" s="11">
        <v>458452241.43999952</v>
      </c>
      <c r="F77" s="11">
        <v>164607469.61000097</v>
      </c>
      <c r="G77" s="7">
        <f>F77/H77</f>
        <v>0.5450578463835124</v>
      </c>
      <c r="H77" s="11">
        <v>302000000.00400001</v>
      </c>
      <c r="I77" s="33">
        <v>2014</v>
      </c>
    </row>
    <row r="78" spans="1:11" s="6" customFormat="1" ht="20.100000000000001" customHeight="1" x14ac:dyDescent="0.25">
      <c r="A78" s="62"/>
      <c r="B78" s="11">
        <v>525863914.65999961</v>
      </c>
      <c r="C78" s="11">
        <v>0</v>
      </c>
      <c r="D78" s="11">
        <v>421720730.13999987</v>
      </c>
      <c r="E78" s="11">
        <v>421720730.13999963</v>
      </c>
      <c r="F78" s="60">
        <v>122502798.03999996</v>
      </c>
      <c r="G78" s="61">
        <v>0.27734499999999762</v>
      </c>
      <c r="H78" s="60">
        <v>302000000.00400001</v>
      </c>
      <c r="I78" s="33">
        <v>2015</v>
      </c>
    </row>
    <row r="79" spans="1:11" s="6" customFormat="1" ht="20.100000000000001" customHeight="1" x14ac:dyDescent="0.25">
      <c r="A79" s="62"/>
      <c r="B79" s="11"/>
      <c r="C79" s="11"/>
      <c r="D79" s="11"/>
      <c r="E79" s="11">
        <v>348432287.12000012</v>
      </c>
      <c r="F79" s="60">
        <v>40243295.479999997</v>
      </c>
      <c r="G79" s="61"/>
      <c r="H79" s="60">
        <v>314000000.00400001</v>
      </c>
      <c r="I79" s="33">
        <v>2016</v>
      </c>
    </row>
    <row r="80" spans="1:11" s="6" customFormat="1" ht="20.100000000000001" customHeight="1" x14ac:dyDescent="0.25">
      <c r="A80" s="62"/>
      <c r="B80" s="11"/>
      <c r="C80" s="11"/>
      <c r="D80" s="11"/>
      <c r="E80" s="11"/>
      <c r="F80" s="11"/>
      <c r="G80" s="7"/>
      <c r="H80" s="11"/>
      <c r="I80" s="33">
        <v>2017</v>
      </c>
    </row>
    <row r="81" spans="1:9" s="6" customFormat="1" ht="20.100000000000001" customHeight="1" x14ac:dyDescent="0.25">
      <c r="A81" s="15"/>
      <c r="B81" s="24"/>
      <c r="C81" s="24"/>
      <c r="D81" s="24"/>
      <c r="E81" s="24"/>
      <c r="F81" s="24"/>
      <c r="G81" s="25"/>
      <c r="H81" s="24"/>
      <c r="I81" s="23"/>
    </row>
    <row r="82" spans="1:9" s="6" customFormat="1" ht="20.100000000000001" customHeight="1" x14ac:dyDescent="0.25">
      <c r="A82" s="62" t="s">
        <v>20</v>
      </c>
      <c r="B82" s="11">
        <v>47075860.00000006</v>
      </c>
      <c r="C82" s="11"/>
      <c r="D82" s="11"/>
      <c r="E82" s="11"/>
      <c r="F82" s="11"/>
      <c r="G82" s="7"/>
      <c r="H82" s="11"/>
      <c r="I82" s="33">
        <v>2012</v>
      </c>
    </row>
    <row r="83" spans="1:9" s="6" customFormat="1" ht="20.100000000000001" customHeight="1" x14ac:dyDescent="0.25">
      <c r="A83" s="62"/>
      <c r="B83" s="11">
        <v>38377163.539999962</v>
      </c>
      <c r="C83" s="11" t="e">
        <f>B83-#REF!-D83</f>
        <v>#REF!</v>
      </c>
      <c r="D83" s="11">
        <v>30445756.150000002</v>
      </c>
      <c r="E83" s="11">
        <v>30445756.149999917</v>
      </c>
      <c r="F83" s="11">
        <v>10445747.94999999</v>
      </c>
      <c r="G83" s="7">
        <v>0.34309399636967142</v>
      </c>
      <c r="H83" s="11">
        <v>20000000</v>
      </c>
      <c r="I83" s="33">
        <v>2013</v>
      </c>
    </row>
    <row r="84" spans="1:9" s="6" customFormat="1" ht="20.100000000000001" customHeight="1" x14ac:dyDescent="0.25">
      <c r="A84" s="62"/>
      <c r="B84" s="11">
        <v>29745592.999999981</v>
      </c>
      <c r="C84" s="11" t="e">
        <f>B84-#REF!-D84</f>
        <v>#REF!</v>
      </c>
      <c r="D84" s="11">
        <v>18532600.409999993</v>
      </c>
      <c r="E84" s="11">
        <v>18532600.409999996</v>
      </c>
      <c r="F84" s="11">
        <v>5562178.5800000085</v>
      </c>
      <c r="G84" s="7">
        <f>F84/H84</f>
        <v>0.30900992111111159</v>
      </c>
      <c r="H84" s="11">
        <v>18000000</v>
      </c>
      <c r="I84" s="33">
        <v>2014</v>
      </c>
    </row>
    <row r="85" spans="1:9" s="6" customFormat="1" ht="20.100000000000001" customHeight="1" x14ac:dyDescent="0.25">
      <c r="A85" s="62"/>
      <c r="B85" s="11">
        <v>23993950.829999994</v>
      </c>
      <c r="C85" s="11">
        <v>0</v>
      </c>
      <c r="D85" s="11">
        <v>15182181.220000003</v>
      </c>
      <c r="E85" s="11">
        <v>15182181.219999993</v>
      </c>
      <c r="F85" s="11">
        <v>0</v>
      </c>
      <c r="G85" s="7">
        <v>0</v>
      </c>
      <c r="H85" s="11">
        <v>18000000</v>
      </c>
      <c r="I85" s="33">
        <v>2015</v>
      </c>
    </row>
    <row r="86" spans="1:9" s="6" customFormat="1" ht="20.100000000000001" customHeight="1" x14ac:dyDescent="0.25">
      <c r="A86" s="62"/>
      <c r="B86" s="11"/>
      <c r="C86" s="11"/>
      <c r="D86" s="11"/>
      <c r="E86" s="11">
        <v>15501034.120000001</v>
      </c>
      <c r="F86" s="11">
        <v>0</v>
      </c>
      <c r="G86" s="7"/>
      <c r="H86" s="11">
        <v>18000000</v>
      </c>
      <c r="I86" s="33">
        <v>2016</v>
      </c>
    </row>
    <row r="87" spans="1:9" s="6" customFormat="1" ht="20.100000000000001" customHeight="1" x14ac:dyDescent="0.25">
      <c r="A87" s="62"/>
      <c r="B87" s="11"/>
      <c r="C87" s="11"/>
      <c r="D87" s="11"/>
      <c r="E87" s="11"/>
      <c r="F87" s="11"/>
      <c r="G87" s="7"/>
      <c r="H87" s="11"/>
      <c r="I87" s="33">
        <v>2017</v>
      </c>
    </row>
    <row r="88" spans="1:9" s="6" customFormat="1" ht="20.100000000000001" customHeight="1" x14ac:dyDescent="0.25">
      <c r="A88" s="15"/>
      <c r="B88" s="24"/>
      <c r="C88" s="24"/>
      <c r="D88" s="24"/>
      <c r="E88" s="24"/>
      <c r="F88" s="24"/>
      <c r="G88" s="25"/>
      <c r="H88" s="24"/>
      <c r="I88" s="23"/>
    </row>
    <row r="89" spans="1:9" s="6" customFormat="1" ht="20.100000000000001" customHeight="1" x14ac:dyDescent="0.25">
      <c r="A89" s="64" t="s">
        <v>21</v>
      </c>
      <c r="B89" s="11">
        <v>9258201.300999986</v>
      </c>
      <c r="C89" s="11"/>
      <c r="D89" s="11"/>
      <c r="E89" s="11"/>
      <c r="F89" s="11"/>
      <c r="G89" s="7"/>
      <c r="H89" s="11"/>
      <c r="I89" s="33">
        <v>2012</v>
      </c>
    </row>
    <row r="90" spans="1:9" s="6" customFormat="1" ht="20.100000000000001" customHeight="1" x14ac:dyDescent="0.25">
      <c r="A90" s="65"/>
      <c r="B90" s="11">
        <v>15008274.190000078</v>
      </c>
      <c r="C90" s="11" t="e">
        <f>B90-#REF!-D90</f>
        <v>#REF!</v>
      </c>
      <c r="D90" s="11">
        <v>12083529.930000003</v>
      </c>
      <c r="E90" s="11">
        <v>12083529.930000072</v>
      </c>
      <c r="F90" s="11">
        <v>3083524.2199999979</v>
      </c>
      <c r="G90" s="7">
        <v>0.25518453199213476</v>
      </c>
      <c r="H90" s="11">
        <v>9000000</v>
      </c>
      <c r="I90" s="33">
        <v>2013</v>
      </c>
    </row>
    <row r="91" spans="1:9" s="6" customFormat="1" ht="20.100000000000001" customHeight="1" x14ac:dyDescent="0.25">
      <c r="A91" s="65"/>
      <c r="B91" s="11">
        <v>13859265.030000037</v>
      </c>
      <c r="C91" s="11" t="e">
        <f>B91-#REF!-D91</f>
        <v>#REF!</v>
      </c>
      <c r="D91" s="11">
        <v>9211213.3399999905</v>
      </c>
      <c r="E91" s="11">
        <v>9211213.3400000483</v>
      </c>
      <c r="F91" s="11">
        <v>3599930.7099999869</v>
      </c>
      <c r="G91" s="7">
        <v>0.12063702131124364</v>
      </c>
      <c r="H91" s="11">
        <v>8100000</v>
      </c>
      <c r="I91" s="33">
        <v>2014</v>
      </c>
    </row>
    <row r="92" spans="1:9" s="6" customFormat="1" ht="20.100000000000001" customHeight="1" x14ac:dyDescent="0.25">
      <c r="A92" s="65"/>
      <c r="B92" s="11">
        <v>10661999.4</v>
      </c>
      <c r="C92" s="11">
        <v>0</v>
      </c>
      <c r="D92" s="11">
        <v>6643388.4600000009</v>
      </c>
      <c r="E92" s="11">
        <v>6643388.4600000009</v>
      </c>
      <c r="F92" s="11">
        <v>0</v>
      </c>
      <c r="G92" s="7">
        <v>0</v>
      </c>
      <c r="H92" s="11">
        <v>8100000</v>
      </c>
      <c r="I92" s="33">
        <v>2015</v>
      </c>
    </row>
    <row r="93" spans="1:9" s="6" customFormat="1" ht="20.100000000000001" customHeight="1" x14ac:dyDescent="0.25">
      <c r="A93" s="65"/>
      <c r="B93" s="11"/>
      <c r="C93" s="11"/>
      <c r="D93" s="11"/>
      <c r="E93" s="11">
        <v>6042659.120000001</v>
      </c>
      <c r="F93" s="11">
        <v>0</v>
      </c>
      <c r="G93" s="7"/>
      <c r="H93" s="11">
        <v>8100000</v>
      </c>
      <c r="I93" s="33">
        <v>2016</v>
      </c>
    </row>
    <row r="94" spans="1:9" s="6" customFormat="1" ht="20.100000000000001" customHeight="1" x14ac:dyDescent="0.25">
      <c r="A94" s="66"/>
      <c r="B94" s="11"/>
      <c r="C94" s="11"/>
      <c r="D94" s="11"/>
      <c r="E94" s="11"/>
      <c r="F94" s="11"/>
      <c r="G94" s="7"/>
      <c r="H94" s="11"/>
      <c r="I94" s="33">
        <v>2017</v>
      </c>
    </row>
    <row r="95" spans="1:9" s="6" customFormat="1" ht="20.100000000000001" customHeight="1" x14ac:dyDescent="0.25">
      <c r="A95" s="15"/>
      <c r="B95" s="24"/>
      <c r="C95" s="24"/>
      <c r="D95" s="24"/>
      <c r="E95" s="24"/>
      <c r="F95" s="24"/>
      <c r="G95" s="25"/>
      <c r="H95" s="24"/>
      <c r="I95" s="23"/>
    </row>
    <row r="96" spans="1:9" s="6" customFormat="1" ht="20.100000000000001" customHeight="1" x14ac:dyDescent="0.25">
      <c r="A96" s="62" t="s">
        <v>29</v>
      </c>
      <c r="B96" s="11"/>
      <c r="C96" s="26"/>
      <c r="D96" s="11"/>
      <c r="E96" s="11"/>
      <c r="F96" s="11"/>
      <c r="G96" s="7"/>
      <c r="H96" s="11"/>
      <c r="I96" s="33">
        <v>2012</v>
      </c>
    </row>
    <row r="97" spans="1:9" s="6" customFormat="1" ht="20.100000000000001" customHeight="1" x14ac:dyDescent="0.25">
      <c r="A97" s="62"/>
      <c r="B97" s="11"/>
      <c r="C97" s="26"/>
      <c r="D97" s="11"/>
      <c r="E97" s="11"/>
      <c r="F97" s="11"/>
      <c r="G97" s="7"/>
      <c r="H97" s="11"/>
      <c r="I97" s="33">
        <v>2013</v>
      </c>
    </row>
    <row r="98" spans="1:9" s="6" customFormat="1" ht="20.100000000000001" customHeight="1" x14ac:dyDescent="0.25">
      <c r="A98" s="62"/>
      <c r="B98" s="11"/>
      <c r="C98" s="11"/>
      <c r="D98" s="11"/>
      <c r="E98" s="11"/>
      <c r="F98" s="11"/>
      <c r="G98" s="7"/>
      <c r="H98" s="11"/>
      <c r="I98" s="33">
        <v>2014</v>
      </c>
    </row>
    <row r="99" spans="1:9" s="6" customFormat="1" ht="20.100000000000001" customHeight="1" x14ac:dyDescent="0.25">
      <c r="A99" s="62"/>
      <c r="B99" s="11"/>
      <c r="C99" s="11"/>
      <c r="D99" s="11"/>
      <c r="E99" s="11"/>
      <c r="F99" s="11"/>
      <c r="G99" s="7"/>
      <c r="H99" s="11"/>
      <c r="I99" s="33">
        <v>2015</v>
      </c>
    </row>
    <row r="100" spans="1:9" s="6" customFormat="1" ht="20.100000000000001" customHeight="1" x14ac:dyDescent="0.25">
      <c r="A100" s="62"/>
      <c r="B100" s="11"/>
      <c r="C100" s="11"/>
      <c r="D100" s="11"/>
      <c r="E100" s="11"/>
      <c r="F100" s="11"/>
      <c r="G100" s="7"/>
      <c r="H100" s="11"/>
      <c r="I100" s="33">
        <v>2016</v>
      </c>
    </row>
    <row r="101" spans="1:9" s="6" customFormat="1" ht="20.100000000000001" customHeight="1" x14ac:dyDescent="0.25">
      <c r="A101" s="62"/>
      <c r="B101" s="11"/>
      <c r="C101" s="11"/>
      <c r="D101" s="11"/>
      <c r="E101" s="11">
        <v>413602386.12000042</v>
      </c>
      <c r="F101" s="11">
        <v>63602050.539999992</v>
      </c>
      <c r="G101" s="7"/>
      <c r="H101" s="11">
        <v>350000000</v>
      </c>
      <c r="I101" s="33">
        <v>2017</v>
      </c>
    </row>
    <row r="102" spans="1:9" s="6" customFormat="1" ht="20.100000000000001" customHeight="1" x14ac:dyDescent="0.25">
      <c r="A102" s="15"/>
      <c r="B102" s="24"/>
      <c r="C102" s="24"/>
      <c r="D102" s="24"/>
      <c r="E102" s="24"/>
      <c r="F102" s="24"/>
      <c r="G102" s="25"/>
      <c r="H102" s="24"/>
      <c r="I102" s="23"/>
    </row>
    <row r="103" spans="1:9" s="6" customFormat="1" ht="20.100000000000001" customHeight="1" x14ac:dyDescent="0.25">
      <c r="A103" s="62" t="s">
        <v>22</v>
      </c>
      <c r="B103" s="11">
        <v>92915506.160000011</v>
      </c>
      <c r="C103" s="11"/>
      <c r="D103" s="11"/>
      <c r="E103" s="11"/>
      <c r="F103" s="11"/>
      <c r="G103" s="7"/>
      <c r="H103" s="11"/>
      <c r="I103" s="33">
        <v>2012</v>
      </c>
    </row>
    <row r="104" spans="1:9" s="6" customFormat="1" ht="20.100000000000001" customHeight="1" x14ac:dyDescent="0.25">
      <c r="A104" s="62"/>
      <c r="B104" s="11">
        <v>75782116</v>
      </c>
      <c r="C104" s="11" t="e">
        <f>B104-#REF!-D104</f>
        <v>#REF!</v>
      </c>
      <c r="D104" s="11">
        <v>69985104.34999986</v>
      </c>
      <c r="E104" s="11">
        <v>69985104.349999532</v>
      </c>
      <c r="F104" s="11">
        <v>3014552.9899999974</v>
      </c>
      <c r="G104" s="7">
        <v>2.8364669431258253E-2</v>
      </c>
      <c r="H104" s="11">
        <v>68000000</v>
      </c>
      <c r="I104" s="33">
        <v>2013</v>
      </c>
    </row>
    <row r="105" spans="1:9" s="6" customFormat="1" ht="20.100000000000001" customHeight="1" x14ac:dyDescent="0.25">
      <c r="A105" s="62"/>
      <c r="B105" s="11">
        <v>78099287.099999994</v>
      </c>
      <c r="C105" s="11" t="e">
        <f>B105-#REF!-D105</f>
        <v>#REF!</v>
      </c>
      <c r="D105" s="11">
        <v>69403512.090000004</v>
      </c>
      <c r="E105" s="11">
        <v>69403512.089999989</v>
      </c>
      <c r="F105" s="11">
        <v>7403491.7699999996</v>
      </c>
      <c r="G105" s="7">
        <v>0.10631023479981569</v>
      </c>
      <c r="H105" s="11">
        <v>62000000</v>
      </c>
      <c r="I105" s="33">
        <v>2014</v>
      </c>
    </row>
    <row r="106" spans="1:9" s="6" customFormat="1" ht="20.100000000000001" customHeight="1" x14ac:dyDescent="0.25">
      <c r="A106" s="62"/>
      <c r="B106" s="11">
        <v>91675120.900000006</v>
      </c>
      <c r="C106" s="11">
        <v>0</v>
      </c>
      <c r="D106" s="11">
        <v>82678362.249999955</v>
      </c>
      <c r="E106" s="11">
        <v>82678362.25</v>
      </c>
      <c r="F106" s="11">
        <v>21684717.080000054</v>
      </c>
      <c r="G106" s="7">
        <v>0.24858583333333031</v>
      </c>
      <c r="H106" s="11">
        <v>62000000.004000016</v>
      </c>
      <c r="I106" s="33">
        <v>2015</v>
      </c>
    </row>
    <row r="107" spans="1:9" s="6" customFormat="1" ht="20.100000000000001" customHeight="1" x14ac:dyDescent="0.25">
      <c r="A107" s="62"/>
      <c r="B107" s="11"/>
      <c r="C107" s="11"/>
      <c r="D107" s="11"/>
      <c r="E107" s="11">
        <v>85875984.939999983</v>
      </c>
      <c r="F107" s="60">
        <v>19017594.14999998</v>
      </c>
      <c r="G107" s="61"/>
      <c r="H107" s="60">
        <v>68000000.004000023</v>
      </c>
      <c r="I107" s="33">
        <v>2016</v>
      </c>
    </row>
    <row r="108" spans="1:9" s="6" customFormat="1" ht="20.100000000000001" customHeight="1" x14ac:dyDescent="0.25">
      <c r="A108" s="62"/>
      <c r="B108" s="11"/>
      <c r="C108" s="11"/>
      <c r="D108" s="11"/>
      <c r="E108" s="11">
        <v>84801893.859999999</v>
      </c>
      <c r="F108" s="11">
        <v>14801776.360000005</v>
      </c>
      <c r="G108" s="7"/>
      <c r="H108" s="11">
        <v>70000000</v>
      </c>
      <c r="I108" s="33">
        <v>2017</v>
      </c>
    </row>
    <row r="109" spans="1:9" s="6" customFormat="1" ht="20.100000000000001" customHeight="1" x14ac:dyDescent="0.25">
      <c r="A109" s="15"/>
      <c r="B109" s="24"/>
      <c r="C109" s="24"/>
      <c r="D109" s="24"/>
      <c r="E109" s="24"/>
      <c r="F109" s="24"/>
      <c r="G109" s="25"/>
      <c r="H109" s="24"/>
      <c r="I109" s="23"/>
    </row>
    <row r="110" spans="1:9" ht="15" customHeight="1" x14ac:dyDescent="0.25">
      <c r="A110" s="62" t="s">
        <v>122</v>
      </c>
      <c r="B110" s="5"/>
      <c r="C110" s="10"/>
      <c r="D110" s="10"/>
      <c r="E110" s="10"/>
      <c r="F110" s="10"/>
      <c r="G110" s="27"/>
      <c r="H110" s="10"/>
      <c r="I110" s="33">
        <v>2012</v>
      </c>
    </row>
    <row r="111" spans="1:9" x14ac:dyDescent="0.25">
      <c r="A111" s="62"/>
      <c r="B111" s="4"/>
      <c r="C111" s="10"/>
      <c r="D111" s="10"/>
      <c r="E111" s="10"/>
      <c r="F111" s="10"/>
      <c r="G111" s="27"/>
      <c r="H111" s="10"/>
      <c r="I111" s="33">
        <v>2013</v>
      </c>
    </row>
    <row r="112" spans="1:9" x14ac:dyDescent="0.25">
      <c r="A112" s="62"/>
      <c r="B112" s="11"/>
      <c r="C112" s="11"/>
      <c r="D112" s="11"/>
      <c r="E112" s="11"/>
      <c r="F112" s="11"/>
      <c r="G112" s="7"/>
      <c r="H112" s="11"/>
      <c r="I112" s="33">
        <v>2014</v>
      </c>
    </row>
    <row r="113" spans="1:10" x14ac:dyDescent="0.25">
      <c r="A113" s="62"/>
      <c r="B113" s="11"/>
      <c r="C113" s="11"/>
      <c r="D113" s="11"/>
      <c r="E113" s="11"/>
      <c r="F113" s="11"/>
      <c r="G113" s="7"/>
      <c r="H113" s="11"/>
      <c r="I113" s="33">
        <v>2015</v>
      </c>
    </row>
    <row r="114" spans="1:10" x14ac:dyDescent="0.25">
      <c r="A114" s="62"/>
      <c r="B114" s="11"/>
      <c r="C114" s="11"/>
      <c r="D114" s="11"/>
      <c r="E114" s="11"/>
      <c r="F114" s="11"/>
      <c r="G114" s="7"/>
      <c r="H114" s="11"/>
      <c r="I114" s="33">
        <v>2016</v>
      </c>
    </row>
    <row r="115" spans="1:10" x14ac:dyDescent="0.25">
      <c r="A115" s="62"/>
      <c r="B115" s="11"/>
      <c r="C115" s="11"/>
      <c r="D115" s="11"/>
      <c r="E115" s="11">
        <v>224776480.43000001</v>
      </c>
      <c r="F115" s="11">
        <v>39815964.699999996</v>
      </c>
      <c r="G115" s="7"/>
      <c r="H115" s="11">
        <v>194000000</v>
      </c>
      <c r="I115" s="33">
        <v>2017</v>
      </c>
      <c r="J115" s="54"/>
    </row>
    <row r="116" spans="1:10" x14ac:dyDescent="0.25">
      <c r="J116" s="54"/>
    </row>
    <row r="117" spans="1:10" ht="15" customHeight="1" x14ac:dyDescent="0.25">
      <c r="A117" s="62" t="s">
        <v>123</v>
      </c>
      <c r="B117" s="5"/>
      <c r="C117" s="10"/>
      <c r="D117" s="10"/>
      <c r="E117" s="10"/>
      <c r="F117" s="10"/>
      <c r="G117" s="27"/>
      <c r="H117" s="10"/>
      <c r="I117" s="33">
        <v>2012</v>
      </c>
      <c r="J117" s="54"/>
    </row>
    <row r="118" spans="1:10" x14ac:dyDescent="0.25">
      <c r="A118" s="62"/>
      <c r="B118" s="4"/>
      <c r="C118" s="10"/>
      <c r="D118" s="10"/>
      <c r="E118" s="10"/>
      <c r="F118" s="10"/>
      <c r="G118" s="27"/>
      <c r="H118" s="10"/>
      <c r="I118" s="33">
        <v>2013</v>
      </c>
      <c r="J118" s="54"/>
    </row>
    <row r="119" spans="1:10" x14ac:dyDescent="0.25">
      <c r="A119" s="62"/>
      <c r="B119" s="11"/>
      <c r="C119" s="11"/>
      <c r="D119" s="11"/>
      <c r="E119" s="11"/>
      <c r="F119" s="11"/>
      <c r="G119" s="7"/>
      <c r="H119" s="11"/>
      <c r="I119" s="33">
        <v>2014</v>
      </c>
      <c r="J119" s="54"/>
    </row>
    <row r="120" spans="1:10" x14ac:dyDescent="0.25">
      <c r="A120" s="62"/>
      <c r="B120" s="11"/>
      <c r="C120" s="11"/>
      <c r="D120" s="11"/>
      <c r="E120" s="11"/>
      <c r="F120" s="11"/>
      <c r="G120" s="7"/>
      <c r="H120" s="11"/>
      <c r="I120" s="33">
        <v>2015</v>
      </c>
      <c r="J120" s="54"/>
    </row>
    <row r="121" spans="1:10" x14ac:dyDescent="0.25">
      <c r="A121" s="62"/>
      <c r="B121" s="11"/>
      <c r="C121" s="11"/>
      <c r="D121" s="11"/>
      <c r="E121" s="11"/>
      <c r="F121" s="11"/>
      <c r="G121" s="7"/>
      <c r="H121" s="11"/>
      <c r="I121" s="33">
        <v>2016</v>
      </c>
      <c r="J121" s="54"/>
    </row>
    <row r="122" spans="1:10" x14ac:dyDescent="0.25">
      <c r="A122" s="62"/>
      <c r="B122" s="11"/>
      <c r="C122" s="11"/>
      <c r="D122" s="11"/>
      <c r="E122" s="11">
        <v>46409046.319999993</v>
      </c>
      <c r="F122" s="11">
        <v>5089355.43</v>
      </c>
      <c r="G122" s="7"/>
      <c r="H122" s="11">
        <v>43000000</v>
      </c>
      <c r="I122" s="33">
        <v>2017</v>
      </c>
      <c r="J122" s="54"/>
    </row>
    <row r="123" spans="1:10" x14ac:dyDescent="0.25">
      <c r="J123" s="54"/>
    </row>
    <row r="124" spans="1:10" ht="15" customHeight="1" x14ac:dyDescent="0.25">
      <c r="A124" s="62" t="s">
        <v>124</v>
      </c>
      <c r="B124" s="5"/>
      <c r="C124" s="10"/>
      <c r="D124" s="10"/>
      <c r="E124" s="10"/>
      <c r="F124" s="10"/>
      <c r="G124" s="27"/>
      <c r="H124" s="10"/>
      <c r="I124" s="33">
        <v>2012</v>
      </c>
      <c r="J124" s="54"/>
    </row>
    <row r="125" spans="1:10" x14ac:dyDescent="0.25">
      <c r="A125" s="62"/>
      <c r="B125" s="4"/>
      <c r="C125" s="10"/>
      <c r="D125" s="10"/>
      <c r="E125" s="10"/>
      <c r="F125" s="10"/>
      <c r="G125" s="27"/>
      <c r="H125" s="10"/>
      <c r="I125" s="33">
        <v>2013</v>
      </c>
      <c r="J125" s="54"/>
    </row>
    <row r="126" spans="1:10" x14ac:dyDescent="0.25">
      <c r="A126" s="62"/>
      <c r="B126" s="11"/>
      <c r="C126" s="11"/>
      <c r="D126" s="11"/>
      <c r="E126" s="11"/>
      <c r="F126" s="11"/>
      <c r="G126" s="7"/>
      <c r="H126" s="11"/>
      <c r="I126" s="33">
        <v>2014</v>
      </c>
      <c r="J126" s="54"/>
    </row>
    <row r="127" spans="1:10" x14ac:dyDescent="0.25">
      <c r="A127" s="62"/>
      <c r="B127" s="11"/>
      <c r="C127" s="11"/>
      <c r="D127" s="11"/>
      <c r="E127" s="11"/>
      <c r="F127" s="11"/>
      <c r="G127" s="7"/>
      <c r="H127" s="11"/>
      <c r="I127" s="33">
        <v>2015</v>
      </c>
      <c r="J127" s="54"/>
    </row>
    <row r="128" spans="1:10" x14ac:dyDescent="0.25">
      <c r="A128" s="62"/>
      <c r="B128" s="11"/>
      <c r="C128" s="11"/>
      <c r="D128" s="11"/>
      <c r="E128" s="11"/>
      <c r="F128" s="11"/>
      <c r="G128" s="7"/>
      <c r="H128" s="11"/>
      <c r="I128" s="33">
        <v>2016</v>
      </c>
      <c r="J128" s="54"/>
    </row>
    <row r="129" spans="1:10" x14ac:dyDescent="0.25">
      <c r="A129" s="62"/>
      <c r="B129" s="11"/>
      <c r="C129" s="11"/>
      <c r="D129" s="11"/>
      <c r="E129" s="11">
        <v>36939177.590000004</v>
      </c>
      <c r="F129" s="53">
        <v>17260074.890000001</v>
      </c>
      <c r="G129" s="7"/>
      <c r="H129" s="11">
        <v>20000000</v>
      </c>
      <c r="I129" s="33">
        <v>2017</v>
      </c>
      <c r="J129" s="54"/>
    </row>
    <row r="130" spans="1:10" x14ac:dyDescent="0.25">
      <c r="J130" s="54"/>
    </row>
  </sheetData>
  <mergeCells count="18">
    <mergeCell ref="A40:A45"/>
    <mergeCell ref="A5:A10"/>
    <mergeCell ref="A82:A87"/>
    <mergeCell ref="A75:A80"/>
    <mergeCell ref="A89:A94"/>
    <mergeCell ref="A68:A73"/>
    <mergeCell ref="A19:A24"/>
    <mergeCell ref="A26:A31"/>
    <mergeCell ref="A61:A66"/>
    <mergeCell ref="A47:A52"/>
    <mergeCell ref="A12:A17"/>
    <mergeCell ref="A33:A38"/>
    <mergeCell ref="A54:A59"/>
    <mergeCell ref="A103:A108"/>
    <mergeCell ref="A110:A115"/>
    <mergeCell ref="A117:A122"/>
    <mergeCell ref="A124:A129"/>
    <mergeCell ref="A96:A101"/>
  </mergeCells>
  <pageMargins left="0.7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workbookViewId="0">
      <selection activeCell="D10" sqref="D10"/>
    </sheetView>
  </sheetViews>
  <sheetFormatPr defaultRowHeight="15" x14ac:dyDescent="0.25"/>
  <cols>
    <col min="1" max="1" width="11.140625" customWidth="1"/>
    <col min="2" max="2" width="13" customWidth="1"/>
    <col min="3" max="3" width="26" style="71" customWidth="1"/>
    <col min="4" max="5" width="26" style="50" customWidth="1"/>
    <col min="6" max="6" width="24.5703125" style="1" customWidth="1"/>
  </cols>
  <sheetData>
    <row r="1" spans="1:6" ht="21" x14ac:dyDescent="0.35">
      <c r="A1" s="67" t="s">
        <v>125</v>
      </c>
      <c r="B1" s="67"/>
      <c r="C1" s="67"/>
      <c r="D1" s="67"/>
      <c r="E1" s="67"/>
      <c r="F1" s="67"/>
    </row>
    <row r="3" spans="1:6" ht="30" x14ac:dyDescent="0.25">
      <c r="A3" s="8" t="s">
        <v>31</v>
      </c>
      <c r="B3" s="8" t="s">
        <v>32</v>
      </c>
      <c r="C3" s="68" t="s">
        <v>33</v>
      </c>
      <c r="D3" s="8" t="s">
        <v>13</v>
      </c>
      <c r="E3" s="8" t="s">
        <v>1</v>
      </c>
      <c r="F3" s="8" t="s">
        <v>34</v>
      </c>
    </row>
    <row r="4" spans="1:6" ht="30" x14ac:dyDescent="0.25">
      <c r="A4" s="40" t="s">
        <v>35</v>
      </c>
      <c r="B4" s="40"/>
      <c r="C4" s="51" t="s">
        <v>36</v>
      </c>
      <c r="D4" s="56">
        <f>SUM(D5:D9)</f>
        <v>354313392.01999992</v>
      </c>
      <c r="E4" s="56">
        <f>SUM(E5:E9)</f>
        <v>89313384.030000016</v>
      </c>
      <c r="F4" s="39">
        <v>265000000</v>
      </c>
    </row>
    <row r="5" spans="1:6" x14ac:dyDescent="0.25">
      <c r="A5" s="40"/>
      <c r="B5" s="40" t="s">
        <v>7</v>
      </c>
      <c r="C5" s="51" t="s">
        <v>37</v>
      </c>
      <c r="D5" s="47">
        <v>258907101.59999996</v>
      </c>
      <c r="E5" s="47">
        <v>80926415.310000017</v>
      </c>
      <c r="F5" s="41">
        <v>175000000</v>
      </c>
    </row>
    <row r="6" spans="1:6" ht="30" x14ac:dyDescent="0.25">
      <c r="A6" s="40"/>
      <c r="B6" s="40" t="s">
        <v>8</v>
      </c>
      <c r="C6" s="51" t="s">
        <v>38</v>
      </c>
      <c r="D6" s="47">
        <v>42582167.060000002</v>
      </c>
      <c r="E6" s="47">
        <v>3076389.31</v>
      </c>
      <c r="F6" s="41">
        <v>40000000</v>
      </c>
    </row>
    <row r="7" spans="1:6" ht="30" x14ac:dyDescent="0.25">
      <c r="A7" s="40"/>
      <c r="B7" s="40" t="s">
        <v>9</v>
      </c>
      <c r="C7" s="51" t="s">
        <v>39</v>
      </c>
      <c r="D7" s="47">
        <v>12886296.690000001</v>
      </c>
      <c r="E7" s="47">
        <v>32975.919999999998</v>
      </c>
      <c r="F7" s="41">
        <v>14500000</v>
      </c>
    </row>
    <row r="8" spans="1:6" ht="45" x14ac:dyDescent="0.25">
      <c r="A8" s="40"/>
      <c r="B8" s="40" t="s">
        <v>40</v>
      </c>
      <c r="C8" s="51" t="s">
        <v>41</v>
      </c>
      <c r="D8" s="47">
        <v>13660222.710000001</v>
      </c>
      <c r="E8" s="47">
        <v>0</v>
      </c>
      <c r="F8" s="41">
        <v>14500000</v>
      </c>
    </row>
    <row r="9" spans="1:6" x14ac:dyDescent="0.25">
      <c r="A9" s="40"/>
      <c r="B9" s="40" t="s">
        <v>10</v>
      </c>
      <c r="C9" s="51" t="s">
        <v>42</v>
      </c>
      <c r="D9" s="47">
        <v>26277603.960000001</v>
      </c>
      <c r="E9" s="47">
        <v>5277603.49</v>
      </c>
      <c r="F9" s="42">
        <v>21000000</v>
      </c>
    </row>
    <row r="10" spans="1:6" ht="60" x14ac:dyDescent="0.25">
      <c r="A10" s="40" t="s">
        <v>43</v>
      </c>
      <c r="B10" s="40"/>
      <c r="C10" s="51" t="s">
        <v>15</v>
      </c>
      <c r="D10" s="56">
        <v>86139072.939999998</v>
      </c>
      <c r="E10" s="56">
        <v>32139071.530000001</v>
      </c>
      <c r="F10" s="39">
        <v>54000000</v>
      </c>
    </row>
    <row r="11" spans="1:6" ht="45" x14ac:dyDescent="0.25">
      <c r="A11" s="40" t="s">
        <v>44</v>
      </c>
      <c r="B11" s="40"/>
      <c r="C11" s="51" t="s">
        <v>45</v>
      </c>
      <c r="D11" s="56">
        <v>66061185.930000007</v>
      </c>
      <c r="E11" s="56">
        <v>16061183.329999998</v>
      </c>
      <c r="F11" s="39">
        <v>50000000</v>
      </c>
    </row>
    <row r="12" spans="1:6" ht="30" x14ac:dyDescent="0.25">
      <c r="A12" s="40" t="s">
        <v>46</v>
      </c>
      <c r="B12" s="40"/>
      <c r="C12" s="51" t="s">
        <v>47</v>
      </c>
      <c r="D12" s="56">
        <f>SUM(D13:D19)</f>
        <v>50911001.880000003</v>
      </c>
      <c r="E12" s="56">
        <f>SUM(E13:E19)</f>
        <v>3910996.16</v>
      </c>
      <c r="F12" s="43">
        <v>47000000</v>
      </c>
    </row>
    <row r="13" spans="1:6" ht="45" x14ac:dyDescent="0.25">
      <c r="A13" s="40"/>
      <c r="B13" s="40" t="s">
        <v>48</v>
      </c>
      <c r="C13" s="51" t="s">
        <v>49</v>
      </c>
      <c r="D13" s="47">
        <v>4066287</v>
      </c>
      <c r="E13" s="47">
        <v>566284.87999999977</v>
      </c>
      <c r="F13" s="44">
        <v>3500000</v>
      </c>
    </row>
    <row r="14" spans="1:6" ht="45" x14ac:dyDescent="0.25">
      <c r="A14" s="40"/>
      <c r="B14" s="40" t="s">
        <v>50</v>
      </c>
      <c r="C14" s="51" t="s">
        <v>51</v>
      </c>
      <c r="D14" s="47">
        <v>9765339.7300000004</v>
      </c>
      <c r="E14" s="47">
        <v>1073913.3399999999</v>
      </c>
      <c r="F14" s="44">
        <v>9000000</v>
      </c>
    </row>
    <row r="15" spans="1:6" ht="30" x14ac:dyDescent="0.25">
      <c r="A15" s="40"/>
      <c r="B15" s="40" t="s">
        <v>52</v>
      </c>
      <c r="C15" s="51" t="s">
        <v>53</v>
      </c>
      <c r="D15" s="47">
        <v>22875813.769999996</v>
      </c>
      <c r="E15" s="47">
        <v>2238451.2600000007</v>
      </c>
      <c r="F15" s="44">
        <v>19500000</v>
      </c>
    </row>
    <row r="16" spans="1:6" ht="75" x14ac:dyDescent="0.25">
      <c r="A16" s="40"/>
      <c r="B16" s="40" t="s">
        <v>54</v>
      </c>
      <c r="C16" s="51" t="s">
        <v>55</v>
      </c>
      <c r="D16" s="47">
        <v>8979752.0999999996</v>
      </c>
      <c r="E16" s="47">
        <v>0</v>
      </c>
      <c r="F16" s="44">
        <v>9500000</v>
      </c>
    </row>
    <row r="17" spans="1:6" ht="45" x14ac:dyDescent="0.25">
      <c r="A17" s="40"/>
      <c r="B17" s="40" t="s">
        <v>56</v>
      </c>
      <c r="C17" s="51" t="s">
        <v>57</v>
      </c>
      <c r="D17" s="47">
        <v>2922116.6800000006</v>
      </c>
      <c r="E17" s="47">
        <v>0</v>
      </c>
      <c r="F17" s="44">
        <v>3000000</v>
      </c>
    </row>
    <row r="18" spans="1:6" ht="30" x14ac:dyDescent="0.25">
      <c r="A18" s="40"/>
      <c r="B18" s="40" t="s">
        <v>58</v>
      </c>
      <c r="C18" s="51" t="s">
        <v>59</v>
      </c>
      <c r="D18" s="47">
        <v>1906443.5400000003</v>
      </c>
      <c r="E18" s="47">
        <v>22350.67</v>
      </c>
      <c r="F18" s="44">
        <v>2000000</v>
      </c>
    </row>
    <row r="19" spans="1:6" ht="30" x14ac:dyDescent="0.25">
      <c r="A19" s="40"/>
      <c r="B19" s="40" t="s">
        <v>60</v>
      </c>
      <c r="C19" s="51" t="s">
        <v>61</v>
      </c>
      <c r="D19" s="47">
        <v>395249.06000000006</v>
      </c>
      <c r="E19" s="47">
        <v>9996.01</v>
      </c>
      <c r="F19" s="44">
        <v>500000</v>
      </c>
    </row>
    <row r="20" spans="1:6" ht="30" x14ac:dyDescent="0.25">
      <c r="A20" s="40" t="s">
        <v>62</v>
      </c>
      <c r="B20" s="40"/>
      <c r="C20" s="51" t="s">
        <v>63</v>
      </c>
      <c r="D20" s="56">
        <f>SUM(D21:D30)</f>
        <v>413602386.12000042</v>
      </c>
      <c r="E20" s="56">
        <f>SUM(E21:E30)</f>
        <v>63602050.539999992</v>
      </c>
      <c r="F20" s="43">
        <f>SUM(F21:F30)</f>
        <v>350000000</v>
      </c>
    </row>
    <row r="21" spans="1:6" ht="30" x14ac:dyDescent="0.25">
      <c r="A21" s="40"/>
      <c r="B21" s="40" t="s">
        <v>64</v>
      </c>
      <c r="C21" s="51" t="s">
        <v>65</v>
      </c>
      <c r="D21" s="47">
        <v>212538275.80000031</v>
      </c>
      <c r="E21" s="47">
        <v>12538143.95000001</v>
      </c>
      <c r="F21" s="42">
        <v>200000000</v>
      </c>
    </row>
    <row r="22" spans="1:6" x14ac:dyDescent="0.25">
      <c r="A22" s="40"/>
      <c r="B22" s="40" t="s">
        <v>66</v>
      </c>
      <c r="C22" s="51" t="s">
        <v>67</v>
      </c>
      <c r="D22" s="47">
        <v>2838511.5900000022</v>
      </c>
      <c r="E22" s="47">
        <v>189426.09999999986</v>
      </c>
      <c r="F22" s="42">
        <v>3000000</v>
      </c>
    </row>
    <row r="23" spans="1:6" ht="30" x14ac:dyDescent="0.25">
      <c r="A23" s="40"/>
      <c r="B23" s="40" t="s">
        <v>68</v>
      </c>
      <c r="C23" s="51" t="s">
        <v>69</v>
      </c>
      <c r="D23" s="47">
        <v>8661909.0000000037</v>
      </c>
      <c r="E23" s="47">
        <v>1661892.6199999992</v>
      </c>
      <c r="F23" s="42">
        <v>7000000</v>
      </c>
    </row>
    <row r="24" spans="1:6" ht="30" x14ac:dyDescent="0.25">
      <c r="A24" s="40"/>
      <c r="B24" s="40" t="s">
        <v>70</v>
      </c>
      <c r="C24" s="51" t="s">
        <v>71</v>
      </c>
      <c r="D24" s="47">
        <v>8267051.4099999983</v>
      </c>
      <c r="E24" s="47">
        <v>1267028.6099999989</v>
      </c>
      <c r="F24" s="42">
        <v>7000000</v>
      </c>
    </row>
    <row r="25" spans="1:6" x14ac:dyDescent="0.25">
      <c r="A25" s="40"/>
      <c r="B25" s="40" t="s">
        <v>72</v>
      </c>
      <c r="C25" s="51" t="s">
        <v>73</v>
      </c>
      <c r="D25" s="47">
        <v>92532301.580000013</v>
      </c>
      <c r="E25" s="47">
        <v>16532285.660000008</v>
      </c>
      <c r="F25" s="42">
        <v>76000000</v>
      </c>
    </row>
    <row r="26" spans="1:6" ht="30" x14ac:dyDescent="0.25">
      <c r="A26" s="40"/>
      <c r="B26" s="40" t="s">
        <v>74</v>
      </c>
      <c r="C26" s="51" t="s">
        <v>75</v>
      </c>
      <c r="D26" s="47">
        <v>55813337.890000023</v>
      </c>
      <c r="E26" s="47">
        <v>25519687.449999966</v>
      </c>
      <c r="F26" s="42">
        <v>29000000</v>
      </c>
    </row>
    <row r="27" spans="1:6" ht="30" x14ac:dyDescent="0.25">
      <c r="A27" s="40"/>
      <c r="B27" s="40" t="s">
        <v>76</v>
      </c>
      <c r="C27" s="51" t="s">
        <v>77</v>
      </c>
      <c r="D27" s="47">
        <v>7705093.6400000006</v>
      </c>
      <c r="E27" s="47">
        <v>114967.66000000002</v>
      </c>
      <c r="F27" s="42">
        <v>8000000</v>
      </c>
    </row>
    <row r="28" spans="1:6" x14ac:dyDescent="0.25">
      <c r="A28" s="40"/>
      <c r="B28" s="40" t="s">
        <v>78</v>
      </c>
      <c r="C28" s="51" t="s">
        <v>79</v>
      </c>
      <c r="D28" s="47">
        <v>2067222.35</v>
      </c>
      <c r="E28" s="47">
        <v>0</v>
      </c>
      <c r="F28" s="45">
        <v>2600000</v>
      </c>
    </row>
    <row r="29" spans="1:6" ht="30" x14ac:dyDescent="0.25">
      <c r="A29" s="40"/>
      <c r="B29" s="40" t="s">
        <v>80</v>
      </c>
      <c r="C29" s="51" t="s">
        <v>81</v>
      </c>
      <c r="D29" s="47">
        <v>7327649.6400000006</v>
      </c>
      <c r="E29" s="47">
        <v>427648.72000000003</v>
      </c>
      <c r="F29" s="41">
        <v>6900000</v>
      </c>
    </row>
    <row r="30" spans="1:6" ht="30" x14ac:dyDescent="0.25">
      <c r="A30" s="40"/>
      <c r="B30" s="40" t="s">
        <v>82</v>
      </c>
      <c r="C30" s="51" t="s">
        <v>83</v>
      </c>
      <c r="D30" s="47">
        <v>15851033.220000004</v>
      </c>
      <c r="E30" s="47">
        <v>5350969.7700000089</v>
      </c>
      <c r="F30" s="42">
        <v>10500000</v>
      </c>
    </row>
    <row r="31" spans="1:6" ht="30" x14ac:dyDescent="0.25">
      <c r="A31" s="46" t="s">
        <v>84</v>
      </c>
      <c r="B31" s="46"/>
      <c r="C31" s="52" t="s">
        <v>85</v>
      </c>
      <c r="D31" s="56">
        <f>SUM(D32:D33)</f>
        <v>84801893.859999999</v>
      </c>
      <c r="E31" s="56">
        <f>SUM(E32:E33)</f>
        <v>14801776.360000005</v>
      </c>
      <c r="F31" s="39">
        <v>70000000</v>
      </c>
    </row>
    <row r="32" spans="1:6" ht="45" x14ac:dyDescent="0.25">
      <c r="A32" s="46"/>
      <c r="B32" s="46" t="s">
        <v>86</v>
      </c>
      <c r="C32" s="52" t="s">
        <v>87</v>
      </c>
      <c r="D32" s="47">
        <v>82916796.370000005</v>
      </c>
      <c r="E32" s="47">
        <v>14727211.770000005</v>
      </c>
      <c r="F32" s="42">
        <v>68000000</v>
      </c>
    </row>
    <row r="33" spans="1:6" ht="45" x14ac:dyDescent="0.25">
      <c r="A33" s="46"/>
      <c r="B33" s="46" t="s">
        <v>88</v>
      </c>
      <c r="C33" s="52" t="s">
        <v>89</v>
      </c>
      <c r="D33" s="47">
        <v>1885097.4899999995</v>
      </c>
      <c r="E33" s="47">
        <v>74564.59</v>
      </c>
      <c r="F33" s="42">
        <v>2000000</v>
      </c>
    </row>
    <row r="34" spans="1:6" ht="60" x14ac:dyDescent="0.25">
      <c r="A34" s="46" t="s">
        <v>90</v>
      </c>
      <c r="B34" s="46"/>
      <c r="C34" s="52" t="s">
        <v>91</v>
      </c>
      <c r="D34" s="56">
        <v>7034903.6399999997</v>
      </c>
      <c r="E34" s="56">
        <v>1034901.8200000001</v>
      </c>
      <c r="F34" s="39">
        <v>6000000</v>
      </c>
    </row>
    <row r="35" spans="1:6" x14ac:dyDescent="0.25">
      <c r="A35" s="40" t="s">
        <v>92</v>
      </c>
      <c r="B35" s="40"/>
      <c r="C35" s="51" t="s">
        <v>93</v>
      </c>
      <c r="D35" s="56">
        <f>SUM(D36:D38)</f>
        <v>155465949.23000002</v>
      </c>
      <c r="E35" s="56">
        <f>SUM(E36:E38)</f>
        <v>15465941.35</v>
      </c>
      <c r="F35" s="43">
        <v>140000000</v>
      </c>
    </row>
    <row r="36" spans="1:6" ht="30" x14ac:dyDescent="0.25">
      <c r="A36" s="40"/>
      <c r="B36" s="40" t="s">
        <v>94</v>
      </c>
      <c r="C36" s="51" t="s">
        <v>95</v>
      </c>
      <c r="D36" s="47">
        <v>93825791.069999993</v>
      </c>
      <c r="E36" s="47">
        <v>10325788.079999998</v>
      </c>
      <c r="F36" s="41">
        <v>83500000</v>
      </c>
    </row>
    <row r="37" spans="1:6" ht="30" x14ac:dyDescent="0.25">
      <c r="A37" s="40"/>
      <c r="B37" s="40" t="s">
        <v>96</v>
      </c>
      <c r="C37" s="51" t="s">
        <v>97</v>
      </c>
      <c r="D37" s="47">
        <v>37421283.219999999</v>
      </c>
      <c r="E37" s="47">
        <v>5099709.8899999997</v>
      </c>
      <c r="F37" s="41">
        <v>32000000</v>
      </c>
    </row>
    <row r="38" spans="1:6" x14ac:dyDescent="0.25">
      <c r="A38" s="40"/>
      <c r="B38" s="40" t="s">
        <v>98</v>
      </c>
      <c r="C38" s="51" t="s">
        <v>99</v>
      </c>
      <c r="D38" s="47">
        <v>24218874.940000013</v>
      </c>
      <c r="E38" s="47">
        <v>40443.379999999997</v>
      </c>
      <c r="F38" s="41">
        <v>24500000</v>
      </c>
    </row>
    <row r="39" spans="1:6" ht="30" x14ac:dyDescent="0.25">
      <c r="A39" s="40" t="s">
        <v>100</v>
      </c>
      <c r="B39" s="40"/>
      <c r="C39" s="51" t="s">
        <v>101</v>
      </c>
      <c r="D39" s="56">
        <v>36939177.590000004</v>
      </c>
      <c r="E39" s="56">
        <v>17260074.890000001</v>
      </c>
      <c r="F39" s="39">
        <v>20000000</v>
      </c>
    </row>
    <row r="40" spans="1:6" x14ac:dyDescent="0.25">
      <c r="A40" s="40" t="s">
        <v>102</v>
      </c>
      <c r="B40" s="40"/>
      <c r="C40" s="51" t="s">
        <v>26</v>
      </c>
      <c r="D40" s="56">
        <f>SUM(D41:D45)</f>
        <v>224776480.43000001</v>
      </c>
      <c r="E40" s="56">
        <f>SUM(E41:E45)</f>
        <v>39815964.699999996</v>
      </c>
      <c r="F40" s="43">
        <v>194000000</v>
      </c>
    </row>
    <row r="41" spans="1:6" x14ac:dyDescent="0.25">
      <c r="A41" s="40"/>
      <c r="B41" s="40" t="s">
        <v>103</v>
      </c>
      <c r="C41" s="51" t="s">
        <v>104</v>
      </c>
      <c r="D41" s="47">
        <v>45910505.450000003</v>
      </c>
      <c r="E41" s="47">
        <v>8921257.8000000007</v>
      </c>
      <c r="F41" s="42">
        <v>37000000</v>
      </c>
    </row>
    <row r="42" spans="1:6" x14ac:dyDescent="0.25">
      <c r="A42" s="40"/>
      <c r="B42" s="40" t="s">
        <v>105</v>
      </c>
      <c r="C42" s="51" t="s">
        <v>106</v>
      </c>
      <c r="D42" s="47">
        <v>30078083.23</v>
      </c>
      <c r="E42" s="47">
        <v>2996649.38</v>
      </c>
      <c r="F42" s="42">
        <v>27500000</v>
      </c>
    </row>
    <row r="43" spans="1:6" ht="30" x14ac:dyDescent="0.25">
      <c r="A43" s="40"/>
      <c r="B43" s="40" t="s">
        <v>107</v>
      </c>
      <c r="C43" s="51" t="s">
        <v>108</v>
      </c>
      <c r="D43" s="47">
        <v>80008037.289999992</v>
      </c>
      <c r="E43" s="47">
        <v>17016576.57</v>
      </c>
      <c r="F43" s="42">
        <v>60000000</v>
      </c>
    </row>
    <row r="44" spans="1:6" ht="30" x14ac:dyDescent="0.25">
      <c r="A44" s="40"/>
      <c r="B44" s="40" t="s">
        <v>109</v>
      </c>
      <c r="C44" s="51" t="s">
        <v>110</v>
      </c>
      <c r="D44" s="47">
        <v>43374188.469999999</v>
      </c>
      <c r="E44" s="47">
        <v>9128663.8000000007</v>
      </c>
      <c r="F44" s="42">
        <v>35000000</v>
      </c>
    </row>
    <row r="45" spans="1:6" ht="120" x14ac:dyDescent="0.25">
      <c r="A45" s="40"/>
      <c r="B45" s="40" t="s">
        <v>25</v>
      </c>
      <c r="C45" s="69" t="s">
        <v>111</v>
      </c>
      <c r="D45" s="55">
        <v>25405665.990000002</v>
      </c>
      <c r="E45" s="55">
        <v>1752817.15</v>
      </c>
      <c r="F45" s="41">
        <f>F40-(F41+F42+F43+F44)</f>
        <v>34500000</v>
      </c>
    </row>
    <row r="46" spans="1:6" x14ac:dyDescent="0.25">
      <c r="A46" s="40" t="s">
        <v>112</v>
      </c>
      <c r="B46" s="40"/>
      <c r="C46" s="51" t="s">
        <v>113</v>
      </c>
      <c r="D46" s="56">
        <f>SUM(D47:D50)</f>
        <v>46409046.319999993</v>
      </c>
      <c r="E46" s="56">
        <f>SUM(E47:E50)</f>
        <v>5089355.43</v>
      </c>
      <c r="F46" s="43">
        <v>43000000</v>
      </c>
    </row>
    <row r="47" spans="1:6" ht="30" x14ac:dyDescent="0.25">
      <c r="A47" s="40"/>
      <c r="B47" s="40" t="s">
        <v>114</v>
      </c>
      <c r="C47" s="51" t="s">
        <v>115</v>
      </c>
      <c r="D47" s="47">
        <v>35430321.289999999</v>
      </c>
      <c r="E47" s="47">
        <v>5089355.43</v>
      </c>
      <c r="F47" s="41">
        <f>F46-(SUM(F48:F50))</f>
        <v>33300000</v>
      </c>
    </row>
    <row r="48" spans="1:6" x14ac:dyDescent="0.25">
      <c r="A48" s="40"/>
      <c r="B48" s="40" t="s">
        <v>116</v>
      </c>
      <c r="C48" s="51" t="s">
        <v>117</v>
      </c>
      <c r="D48" s="47">
        <v>4257534.26</v>
      </c>
      <c r="E48" s="47">
        <v>0</v>
      </c>
      <c r="F48" s="41">
        <v>4400000</v>
      </c>
    </row>
    <row r="49" spans="1:6" ht="30" x14ac:dyDescent="0.25">
      <c r="A49" s="40"/>
      <c r="B49" s="40" t="s">
        <v>118</v>
      </c>
      <c r="C49" s="51" t="s">
        <v>119</v>
      </c>
      <c r="D49" s="47">
        <v>2253401.0500000003</v>
      </c>
      <c r="E49" s="47">
        <v>0</v>
      </c>
      <c r="F49" s="41">
        <v>2000000</v>
      </c>
    </row>
    <row r="50" spans="1:6" ht="15.75" thickBot="1" x14ac:dyDescent="0.3">
      <c r="A50" s="48"/>
      <c r="B50" s="48" t="s">
        <v>120</v>
      </c>
      <c r="C50" s="70" t="s">
        <v>121</v>
      </c>
      <c r="D50" s="57">
        <v>4467789.72</v>
      </c>
      <c r="E50" s="57">
        <v>0</v>
      </c>
      <c r="F50" s="49">
        <v>3300000</v>
      </c>
    </row>
    <row r="51" spans="1:6" ht="15.75" thickTop="1" x14ac:dyDescent="0.25"/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2012-2017</vt:lpstr>
      <vt:lpstr>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AthPipinis</dc:creator>
  <cp:lastModifiedBy>user1201</cp:lastModifiedBy>
  <cp:lastPrinted>2018-01-03T08:38:29Z</cp:lastPrinted>
  <dcterms:created xsi:type="dcterms:W3CDTF">2017-09-26T09:26:26Z</dcterms:created>
  <dcterms:modified xsi:type="dcterms:W3CDTF">2018-07-25T09:31:55Z</dcterms:modified>
</cp:coreProperties>
</file>